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C:\!Silvo 2025\JN SJN, MOL 2025\ENLJ SIR 174-25 GD VO Vilharjeva, VO Dolničarjeva, PO C. v Rožno dolino-Bleiweisova\"/>
    </mc:Choice>
  </mc:AlternateContent>
  <xr:revisionPtr revIDLastSave="0" documentId="13_ncr:1_{184E4800-6A56-4FDF-953A-8238502FDE2F}" xr6:coauthVersionLast="47" xr6:coauthVersionMax="47" xr10:uidLastSave="{00000000-0000-0000-0000-000000000000}"/>
  <bookViews>
    <workbookView xWindow="-120" yWindow="-120" windowWidth="29040" windowHeight="17520" tabRatio="956" xr2:uid="{00000000-000D-0000-FFFF-FFFF00000000}"/>
  </bookViews>
  <sheets>
    <sheet name="Obrazec rek." sheetId="66" r:id="rId1"/>
    <sheet name="Vilharjeva_Rekapitulacija_GD" sheetId="42" r:id="rId2"/>
    <sheet name="VROČEVOD T2700_GD" sheetId="51" r:id="rId3"/>
    <sheet name="KINETA" sheetId="52" r:id="rId4"/>
    <sheet name="Zaščitni sistem za črpalko" sheetId="54" r:id="rId5"/>
    <sheet name="Dolničarjeva_rekapitulacija_GD" sheetId="55" r:id="rId6"/>
    <sheet name="Vrocevod_T415_GD" sheetId="56" r:id="rId7"/>
    <sheet name="Vrocevod_P457_GD" sheetId="57" r:id="rId8"/>
    <sheet name="Vrocevod_P458_GD" sheetId="58" r:id="rId9"/>
    <sheet name="Toplovod_Stolnica_GD" sheetId="59" r:id="rId10"/>
    <sheet name="Vrocevod_T415_GD_SK" sheetId="61" r:id="rId11"/>
    <sheet name="Bleiweisova_Rekapitulacija" sheetId="67" r:id="rId12"/>
    <sheet name="N-18000_GD" sheetId="68" r:id="rId13"/>
  </sheets>
  <externalReferences>
    <externalReference r:id="rId14"/>
    <externalReference r:id="rId15"/>
    <externalReference r:id="rId16"/>
  </externalReferences>
  <definedNames>
    <definedName name="_A65636">#REF!</definedName>
    <definedName name="_C99392">#REF!</definedName>
    <definedName name="_xlnm._FilterDatabase" localSheetId="12" hidden="1">'N-18000_GD'!$A$10:$F$10</definedName>
    <definedName name="_xlnm._FilterDatabase" localSheetId="9" hidden="1">Toplovod_Stolnica_GD!$A$5:$F$5</definedName>
    <definedName name="_xlnm._FilterDatabase" localSheetId="7" hidden="1">Vrocevod_P457_GD!$A$5:$F$5</definedName>
    <definedName name="_xlnm._FilterDatabase" localSheetId="8" hidden="1">Vrocevod_P458_GD!$A$5:$F$5</definedName>
    <definedName name="_xlnm._FilterDatabase" localSheetId="6" hidden="1">Vrocevod_T415_GD!$A$6:$F$6</definedName>
    <definedName name="_xlnm._FilterDatabase" localSheetId="10" hidden="1">Vrocevod_T415_GD_SK!#REF!</definedName>
    <definedName name="_xlnm._FilterDatabase" localSheetId="2" hidden="1">'VROČEVOD T2700_GD'!$A$6:$F$6</definedName>
    <definedName name="_Toc289939629">#REF!</definedName>
    <definedName name="DobMont">[1]OSNOVA!$B$16</definedName>
    <definedName name="FaktStro">[2]osnova!$B$14</definedName>
    <definedName name="investicija" localSheetId="11">Bleiweisova_Rekapitulacija!#REF!</definedName>
    <definedName name="investicija" localSheetId="5">Dolničarjeva_rekapitulacija_GD!#REF!</definedName>
    <definedName name="investicija" localSheetId="0">#REF!</definedName>
    <definedName name="investicija" localSheetId="9">#REF!</definedName>
    <definedName name="investicija" localSheetId="1">Vilharjeva_Rekapitulacija_GD!#REF!</definedName>
    <definedName name="investicija" localSheetId="7">#REF!</definedName>
    <definedName name="investicija" localSheetId="8">#REF!</definedName>
    <definedName name="investicija" localSheetId="2">#REF!</definedName>
    <definedName name="investicija" localSheetId="4">#REF!</definedName>
    <definedName name="investicija">#REF!</definedName>
    <definedName name="investicija_1">#REF!</definedName>
    <definedName name="JEKLO_SD" localSheetId="0">#REF!</definedName>
    <definedName name="JEKLO_SD">#REF!</definedName>
    <definedName name="_xlnm.Print_Area" localSheetId="11">Bleiweisova_Rekapitulacija!$A$1:$G$15</definedName>
    <definedName name="_xlnm.Print_Area" localSheetId="5">Dolničarjeva_rekapitulacija_GD!$A$1:$G$17</definedName>
    <definedName name="_xlnm.Print_Area" localSheetId="12">'N-18000_GD'!$A$1:$F$143</definedName>
    <definedName name="_xlnm.Print_Area" localSheetId="0">'Obrazec rek.'!$A$1:$F$13</definedName>
    <definedName name="_xlnm.Print_Area" localSheetId="9">Toplovod_Stolnica_GD!$A$1:$F$203</definedName>
    <definedName name="_xlnm.Print_Area" localSheetId="1">Vilharjeva_Rekapitulacija_GD!$A$1:$G$26</definedName>
    <definedName name="_xlnm.Print_Area" localSheetId="7">Vrocevod_P457_GD!$A$1:$F$186</definedName>
    <definedName name="_xlnm.Print_Area" localSheetId="8">Vrocevod_P458_GD!$A$1:$F$186</definedName>
    <definedName name="_xlnm.Print_Area" localSheetId="6">Vrocevod_T415_GD!$A$1:$F$238</definedName>
    <definedName name="_xlnm.Print_Area" localSheetId="10">Vrocevod_T415_GD_SK!$A$1:$F$103</definedName>
    <definedName name="_xlnm.Print_Area" localSheetId="2">'VROČEVOD T2700_GD'!$A$1:$F$253</definedName>
    <definedName name="_xlnm.Print_Area" localSheetId="4">'Zaščitni sistem za črpalko'!$A$1:$F$37</definedName>
    <definedName name="REK_gr_dela">'[3]8. 110 kV DV'!$F$111</definedName>
    <definedName name="REK_jekl_dela">'[3]8. 110 kV DV'!$F$127</definedName>
    <definedName name="REK_jekl_mont">'[3]8. 110 kV DV'!$F$151</definedName>
    <definedName name="_xlnm.Print_Titles" localSheetId="3">KINETA!$5:$5</definedName>
    <definedName name="_xlnm.Print_Titles" localSheetId="12">'N-18000_GD'!$5:$5</definedName>
    <definedName name="_xlnm.Print_Titles" localSheetId="9">Toplovod_Stolnica_GD!$4:$4</definedName>
    <definedName name="_xlnm.Print_Titles" localSheetId="7">Vrocevod_P457_GD!$4:$4</definedName>
    <definedName name="_xlnm.Print_Titles" localSheetId="8">Vrocevod_P458_GD!$4:$4</definedName>
    <definedName name="_xlnm.Print_Titles" localSheetId="6">Vrocevod_T415_GD!$5:$5</definedName>
    <definedName name="_xlnm.Print_Titles" localSheetId="10">Vrocevod_T415_GD_SK!$4:$4</definedName>
    <definedName name="_xlnm.Print_Titles" localSheetId="2">'VROČEVOD T2700_GD'!$5:$5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32" i="68" l="1"/>
  <c r="C127" i="68"/>
  <c r="F127" i="68" s="1"/>
  <c r="F122" i="68"/>
  <c r="F117" i="68"/>
  <c r="F112" i="68"/>
  <c r="F107" i="68"/>
  <c r="F102" i="68"/>
  <c r="F97" i="68"/>
  <c r="F92" i="68"/>
  <c r="F87" i="68"/>
  <c r="F80" i="68"/>
  <c r="F79" i="68"/>
  <c r="F72" i="68"/>
  <c r="F66" i="68"/>
  <c r="F60" i="68"/>
  <c r="F55" i="68"/>
  <c r="F50" i="68"/>
  <c r="F44" i="68"/>
  <c r="F43" i="68"/>
  <c r="F38" i="68"/>
  <c r="F33" i="68"/>
  <c r="F28" i="68"/>
  <c r="F23" i="68"/>
  <c r="F18" i="68"/>
  <c r="A16" i="68"/>
  <c r="F13" i="68"/>
  <c r="A11" i="68"/>
  <c r="F141" i="68" l="1"/>
  <c r="F137" i="68"/>
  <c r="A21" i="68"/>
  <c r="F143" i="68" l="1"/>
  <c r="G14" i="67" s="1"/>
  <c r="G15" i="67" s="1"/>
  <c r="G6" i="67" s="1"/>
  <c r="G7" i="67" s="1"/>
  <c r="F6" i="66" s="1"/>
  <c r="A26" i="68"/>
  <c r="A31" i="68" l="1"/>
  <c r="A36" i="68" l="1"/>
  <c r="A47" i="68" l="1"/>
  <c r="A53" i="68" s="1"/>
  <c r="A58" i="68"/>
  <c r="A41" i="68"/>
  <c r="A63" i="68" l="1"/>
  <c r="A69" i="68" s="1"/>
  <c r="A75" i="68"/>
  <c r="A83" i="68" s="1"/>
  <c r="A90" i="68" l="1"/>
  <c r="A95" i="68"/>
  <c r="A100" i="68" s="1"/>
  <c r="A105" i="68" s="1"/>
  <c r="A110" i="68" s="1"/>
  <c r="A115" i="68" s="1"/>
  <c r="A120" i="68" s="1"/>
  <c r="A125" i="68" s="1"/>
  <c r="A130" i="68"/>
  <c r="A135" i="68"/>
  <c r="A140" i="68" s="1"/>
  <c r="F91" i="61" l="1"/>
  <c r="F86" i="61"/>
  <c r="F81" i="61"/>
  <c r="F73" i="61"/>
  <c r="F65" i="61"/>
  <c r="F60" i="61"/>
  <c r="F55" i="61"/>
  <c r="F50" i="61"/>
  <c r="F45" i="61"/>
  <c r="F40" i="61"/>
  <c r="F35" i="61"/>
  <c r="F30" i="61"/>
  <c r="F22" i="61"/>
  <c r="F17" i="61"/>
  <c r="A15" i="61"/>
  <c r="F96" i="61" l="1"/>
  <c r="F101" i="61"/>
  <c r="A20" i="61"/>
  <c r="A28" i="61"/>
  <c r="F103" i="61" l="1"/>
  <c r="G14" i="55" s="1"/>
  <c r="A33" i="61"/>
  <c r="A38" i="61"/>
  <c r="A43" i="61" l="1"/>
  <c r="A48" i="61"/>
  <c r="A53" i="61" l="1"/>
  <c r="A58" i="61"/>
  <c r="A71" i="61" l="1"/>
  <c r="A79" i="61" s="1"/>
  <c r="A84" i="61" s="1"/>
  <c r="A89" i="61" s="1"/>
  <c r="A94" i="61" s="1"/>
  <c r="A99" i="61" s="1"/>
  <c r="A63" i="61"/>
  <c r="F186" i="59" l="1"/>
  <c r="F181" i="59"/>
  <c r="F176" i="59"/>
  <c r="F171" i="59"/>
  <c r="F166" i="59"/>
  <c r="F161" i="59"/>
  <c r="F156" i="59"/>
  <c r="F151" i="59"/>
  <c r="F145" i="59"/>
  <c r="F139" i="59"/>
  <c r="F134" i="59"/>
  <c r="F129" i="59"/>
  <c r="F124" i="59"/>
  <c r="F119" i="59"/>
  <c r="F114" i="59"/>
  <c r="F109" i="59"/>
  <c r="F104" i="59"/>
  <c r="F99" i="59"/>
  <c r="F94" i="59"/>
  <c r="F89" i="59"/>
  <c r="F84" i="59"/>
  <c r="F79" i="59"/>
  <c r="F78" i="59"/>
  <c r="F73" i="59"/>
  <c r="F68" i="59"/>
  <c r="F63" i="59"/>
  <c r="F58" i="59"/>
  <c r="F53" i="59"/>
  <c r="F48" i="59"/>
  <c r="F43" i="59"/>
  <c r="F38" i="59"/>
  <c r="F33" i="59"/>
  <c r="F28" i="59"/>
  <c r="F23" i="59"/>
  <c r="F18" i="59"/>
  <c r="A11" i="59"/>
  <c r="F174" i="58"/>
  <c r="F169" i="58"/>
  <c r="F164" i="58"/>
  <c r="F159" i="58"/>
  <c r="F154" i="58"/>
  <c r="F149" i="58"/>
  <c r="F144" i="58"/>
  <c r="F139" i="58"/>
  <c r="F134" i="58"/>
  <c r="F129" i="58"/>
  <c r="F124" i="58"/>
  <c r="F119" i="58"/>
  <c r="F114" i="58"/>
  <c r="F109" i="58"/>
  <c r="F104" i="58"/>
  <c r="F99" i="58"/>
  <c r="F94" i="58"/>
  <c r="F89" i="58"/>
  <c r="F84" i="58"/>
  <c r="F79" i="58"/>
  <c r="F78" i="58"/>
  <c r="F73" i="58"/>
  <c r="F68" i="58"/>
  <c r="F63" i="58"/>
  <c r="F58" i="58"/>
  <c r="F53" i="58"/>
  <c r="F48" i="58"/>
  <c r="F43" i="58"/>
  <c r="F38" i="58"/>
  <c r="F33" i="58"/>
  <c r="F28" i="58"/>
  <c r="F23" i="58"/>
  <c r="F18" i="58"/>
  <c r="A11" i="58"/>
  <c r="F174" i="57"/>
  <c r="F169" i="57"/>
  <c r="F164" i="57"/>
  <c r="F159" i="57"/>
  <c r="F154" i="57"/>
  <c r="F149" i="57"/>
  <c r="F144" i="57"/>
  <c r="F139" i="57"/>
  <c r="F134" i="57"/>
  <c r="F129" i="57"/>
  <c r="F124" i="57"/>
  <c r="F119" i="57"/>
  <c r="F114" i="57"/>
  <c r="F109" i="57"/>
  <c r="F104" i="57"/>
  <c r="F99" i="57"/>
  <c r="F94" i="57"/>
  <c r="F89" i="57"/>
  <c r="F84" i="57"/>
  <c r="F79" i="57"/>
  <c r="F78" i="57"/>
  <c r="F73" i="57"/>
  <c r="F68" i="57"/>
  <c r="F63" i="57"/>
  <c r="F58" i="57"/>
  <c r="F53" i="57"/>
  <c r="F48" i="57"/>
  <c r="F43" i="57"/>
  <c r="F38" i="57"/>
  <c r="F33" i="57"/>
  <c r="F28" i="57"/>
  <c r="F23" i="57"/>
  <c r="F18" i="57"/>
  <c r="A11" i="57"/>
  <c r="F221" i="56"/>
  <c r="F216" i="56"/>
  <c r="F211" i="56"/>
  <c r="F206" i="56"/>
  <c r="F201" i="56"/>
  <c r="F196" i="56"/>
  <c r="F191" i="56"/>
  <c r="F186" i="56"/>
  <c r="F181" i="56"/>
  <c r="F176" i="56"/>
  <c r="F171" i="56"/>
  <c r="F166" i="56"/>
  <c r="F160" i="56"/>
  <c r="F155" i="56"/>
  <c r="F150" i="56"/>
  <c r="F145" i="56"/>
  <c r="F140" i="56"/>
  <c r="F135" i="56"/>
  <c r="F130" i="56"/>
  <c r="F125" i="56"/>
  <c r="F120" i="56"/>
  <c r="F115" i="56"/>
  <c r="F110" i="56"/>
  <c r="F105" i="56"/>
  <c r="F100" i="56"/>
  <c r="F95" i="56"/>
  <c r="F94" i="56"/>
  <c r="F89" i="56"/>
  <c r="F84" i="56"/>
  <c r="F79" i="56"/>
  <c r="F74" i="56"/>
  <c r="F69" i="56"/>
  <c r="F64" i="56"/>
  <c r="F59" i="56"/>
  <c r="F54" i="56"/>
  <c r="F49" i="56"/>
  <c r="F44" i="56"/>
  <c r="F39" i="56"/>
  <c r="F34" i="56"/>
  <c r="F29" i="56"/>
  <c r="F24" i="56"/>
  <c r="F19" i="56"/>
  <c r="A12" i="56"/>
  <c r="B13" i="55"/>
  <c r="B12" i="55"/>
  <c r="B11" i="55"/>
  <c r="B10" i="55"/>
  <c r="F235" i="56" l="1"/>
  <c r="F226" i="56"/>
  <c r="F231" i="56" s="1"/>
  <c r="F179" i="58"/>
  <c r="F183" i="57"/>
  <c r="F183" i="58"/>
  <c r="A16" i="59"/>
  <c r="F191" i="59"/>
  <c r="F179" i="57"/>
  <c r="F185" i="57" s="1"/>
  <c r="G11" i="55" s="1"/>
  <c r="A16" i="57"/>
  <c r="F195" i="59"/>
  <c r="A17" i="56"/>
  <c r="A22" i="56" s="1"/>
  <c r="A16" i="58"/>
  <c r="A21" i="58" s="1"/>
  <c r="F185" i="58" l="1"/>
  <c r="G12" i="55" s="1"/>
  <c r="F237" i="56"/>
  <c r="G10" i="55" s="1"/>
  <c r="F197" i="59"/>
  <c r="G13" i="55" s="1"/>
  <c r="A27" i="56"/>
  <c r="A32" i="56" s="1"/>
  <c r="A26" i="59"/>
  <c r="A26" i="57"/>
  <c r="A21" i="57"/>
  <c r="A21" i="59"/>
  <c r="A26" i="58"/>
  <c r="A37" i="56" l="1"/>
  <c r="A47" i="56" s="1"/>
  <c r="G16" i="55"/>
  <c r="F5" i="66" s="1"/>
  <c r="A42" i="56"/>
  <c r="A31" i="59"/>
  <c r="A31" i="57"/>
  <c r="A31" i="58"/>
  <c r="A36" i="59"/>
  <c r="A41" i="59" s="1"/>
  <c r="A46" i="59" l="1"/>
  <c r="A36" i="58"/>
  <c r="A36" i="57"/>
  <c r="A52" i="56"/>
  <c r="A57" i="56" s="1"/>
  <c r="A62" i="56" s="1"/>
  <c r="A41" i="58" l="1"/>
  <c r="A51" i="59"/>
  <c r="A67" i="56"/>
  <c r="A72" i="56" s="1"/>
  <c r="A41" i="57"/>
  <c r="A46" i="57" s="1"/>
  <c r="A56" i="59"/>
  <c r="A77" i="56" l="1"/>
  <c r="A82" i="56" s="1"/>
  <c r="A61" i="59"/>
  <c r="A51" i="57"/>
  <c r="A87" i="56"/>
  <c r="A92" i="56" s="1"/>
  <c r="A46" i="58"/>
  <c r="A56" i="57" l="1"/>
  <c r="A66" i="59"/>
  <c r="A98" i="56"/>
  <c r="A103" i="56" s="1"/>
  <c r="A51" i="58"/>
  <c r="A108" i="56" l="1"/>
  <c r="A113" i="56" s="1"/>
  <c r="A118" i="56" s="1"/>
  <c r="A123" i="56" s="1"/>
  <c r="A128" i="56" s="1"/>
  <c r="A133" i="56" s="1"/>
  <c r="A138" i="56" s="1"/>
  <c r="A143" i="56" s="1"/>
  <c r="A148" i="56" s="1"/>
  <c r="A153" i="56" s="1"/>
  <c r="A158" i="56" s="1"/>
  <c r="A163" i="56" s="1"/>
  <c r="A61" i="57"/>
  <c r="A71" i="59"/>
  <c r="A76" i="59" s="1"/>
  <c r="A82" i="59" s="1"/>
  <c r="A87" i="59" s="1"/>
  <c r="A92" i="59" s="1"/>
  <c r="A97" i="59" s="1"/>
  <c r="A102" i="59" s="1"/>
  <c r="A107" i="59" s="1"/>
  <c r="A112" i="59" s="1"/>
  <c r="A117" i="59" s="1"/>
  <c r="A122" i="59" s="1"/>
  <c r="A127" i="59" s="1"/>
  <c r="A132" i="59" s="1"/>
  <c r="A137" i="59" s="1"/>
  <c r="A142" i="59" s="1"/>
  <c r="A148" i="59" s="1"/>
  <c r="A154" i="59" s="1"/>
  <c r="A159" i="59" s="1"/>
  <c r="A164" i="59" s="1"/>
  <c r="A169" i="59" s="1"/>
  <c r="A174" i="59" s="1"/>
  <c r="A179" i="59" s="1"/>
  <c r="A184" i="59" s="1"/>
  <c r="A189" i="59" s="1"/>
  <c r="A194" i="59" s="1"/>
  <c r="A56" i="58"/>
  <c r="A169" i="56" l="1"/>
  <c r="A174" i="56" s="1"/>
  <c r="A179" i="56" s="1"/>
  <c r="A184" i="56" s="1"/>
  <c r="A189" i="56" s="1"/>
  <c r="A194" i="56" s="1"/>
  <c r="A199" i="56" s="1"/>
  <c r="A204" i="56" s="1"/>
  <c r="A209" i="56" s="1"/>
  <c r="A214" i="56" s="1"/>
  <c r="A219" i="56" s="1"/>
  <c r="A224" i="56" s="1"/>
  <c r="A61" i="58"/>
  <c r="A66" i="58" s="1"/>
  <c r="A71" i="58" s="1"/>
  <c r="A76" i="58" s="1"/>
  <c r="A82" i="58" s="1"/>
  <c r="A87" i="58" s="1"/>
  <c r="A92" i="58" s="1"/>
  <c r="A97" i="58" s="1"/>
  <c r="A102" i="58" s="1"/>
  <c r="A107" i="58" s="1"/>
  <c r="A112" i="58" s="1"/>
  <c r="A117" i="58" s="1"/>
  <c r="A122" i="58" s="1"/>
  <c r="A127" i="58" s="1"/>
  <c r="A132" i="58" s="1"/>
  <c r="A137" i="58" s="1"/>
  <c r="A142" i="58" s="1"/>
  <c r="A147" i="58" s="1"/>
  <c r="A152" i="58" s="1"/>
  <c r="A157" i="58" s="1"/>
  <c r="A162" i="58" s="1"/>
  <c r="A167" i="58" s="1"/>
  <c r="A172" i="58" s="1"/>
  <c r="A177" i="58" s="1"/>
  <c r="A182" i="58" s="1"/>
  <c r="A66" i="57"/>
  <c r="A71" i="57" s="1"/>
  <c r="A76" i="57" s="1"/>
  <c r="A82" i="57" s="1"/>
  <c r="A87" i="57" s="1"/>
  <c r="A92" i="57" s="1"/>
  <c r="A97" i="57" s="1"/>
  <c r="A102" i="57" s="1"/>
  <c r="A107" i="57" s="1"/>
  <c r="A112" i="57" s="1"/>
  <c r="A117" i="57" s="1"/>
  <c r="A122" i="57" s="1"/>
  <c r="A127" i="57" s="1"/>
  <c r="A132" i="57" s="1"/>
  <c r="A137" i="57" s="1"/>
  <c r="A142" i="57" s="1"/>
  <c r="A147" i="57" s="1"/>
  <c r="A152" i="57" s="1"/>
  <c r="A157" i="57" s="1"/>
  <c r="A162" i="57" s="1"/>
  <c r="A167" i="57" s="1"/>
  <c r="A172" i="57" s="1"/>
  <c r="A177" i="57" s="1"/>
  <c r="A182" i="57" s="1"/>
  <c r="A229" i="56" l="1"/>
  <c r="A234" i="56" s="1"/>
  <c r="F31" i="54"/>
  <c r="F27" i="54"/>
  <c r="F23" i="54"/>
  <c r="F19" i="54"/>
  <c r="F15" i="54"/>
  <c r="F11" i="54"/>
  <c r="F9" i="54"/>
  <c r="F7" i="54"/>
  <c r="F129" i="52"/>
  <c r="F124" i="52"/>
  <c r="F119" i="52"/>
  <c r="F114" i="52"/>
  <c r="F109" i="52"/>
  <c r="F104" i="52"/>
  <c r="F99" i="52"/>
  <c r="F94" i="52"/>
  <c r="F89" i="52"/>
  <c r="F84" i="52"/>
  <c r="F79" i="52"/>
  <c r="F74" i="52"/>
  <c r="F69" i="52"/>
  <c r="F64" i="52"/>
  <c r="F59" i="52"/>
  <c r="F54" i="52"/>
  <c r="F49" i="52"/>
  <c r="F44" i="52"/>
  <c r="F39" i="52"/>
  <c r="F34" i="52"/>
  <c r="F29" i="52"/>
  <c r="F24" i="52"/>
  <c r="F19" i="52"/>
  <c r="A17" i="52"/>
  <c r="A22" i="52" s="1"/>
  <c r="A27" i="52" s="1"/>
  <c r="A32" i="52" s="1"/>
  <c r="A37" i="52" s="1"/>
  <c r="A42" i="52" s="1"/>
  <c r="A47" i="52" s="1"/>
  <c r="A52" i="52" s="1"/>
  <c r="A57" i="52" s="1"/>
  <c r="A62" i="52" s="1"/>
  <c r="A67" i="52" s="1"/>
  <c r="A72" i="52" s="1"/>
  <c r="A77" i="52" s="1"/>
  <c r="A82" i="52" s="1"/>
  <c r="A87" i="52" s="1"/>
  <c r="A92" i="52" s="1"/>
  <c r="A97" i="52" s="1"/>
  <c r="A102" i="52" s="1"/>
  <c r="A107" i="52" s="1"/>
  <c r="A112" i="52" s="1"/>
  <c r="A117" i="52" s="1"/>
  <c r="A122" i="52" s="1"/>
  <c r="A127" i="52" s="1"/>
  <c r="F14" i="52"/>
  <c r="F235" i="51"/>
  <c r="F131" i="52" l="1"/>
  <c r="G16" i="42" s="1"/>
  <c r="E35" i="54"/>
  <c r="F35" i="54" s="1"/>
  <c r="F37" i="54" s="1"/>
  <c r="F181" i="51"/>
  <c r="G8" i="42" l="1"/>
  <c r="G24" i="42"/>
  <c r="G26" i="42" s="1"/>
  <c r="F195" i="51"/>
  <c r="F192" i="51"/>
  <c r="F187" i="51"/>
  <c r="F33" i="51" l="1"/>
  <c r="F244" i="51" l="1"/>
  <c r="F239" i="51"/>
  <c r="F230" i="51"/>
  <c r="F225" i="51"/>
  <c r="F220" i="51"/>
  <c r="F215" i="51"/>
  <c r="F210" i="51"/>
  <c r="F205" i="51"/>
  <c r="F200" i="51"/>
  <c r="F176" i="51"/>
  <c r="F172" i="51"/>
  <c r="F167" i="51"/>
  <c r="F162" i="51"/>
  <c r="F157" i="51"/>
  <c r="F152" i="51"/>
  <c r="F147" i="51"/>
  <c r="F146" i="51"/>
  <c r="F141" i="51"/>
  <c r="F136" i="51"/>
  <c r="F131" i="51"/>
  <c r="F125" i="51"/>
  <c r="F120" i="51"/>
  <c r="F115" i="51"/>
  <c r="F110" i="51"/>
  <c r="F109" i="51"/>
  <c r="F103" i="51"/>
  <c r="F102" i="51"/>
  <c r="F98" i="51"/>
  <c r="F94" i="51"/>
  <c r="F89" i="51"/>
  <c r="F84" i="51"/>
  <c r="F79" i="51"/>
  <c r="F74" i="51"/>
  <c r="F69" i="51"/>
  <c r="F64" i="51"/>
  <c r="F58" i="51"/>
  <c r="F53" i="51"/>
  <c r="F48" i="51"/>
  <c r="F43" i="51"/>
  <c r="F38" i="51"/>
  <c r="F28" i="51"/>
  <c r="F23" i="51"/>
  <c r="F18" i="51"/>
  <c r="A11" i="51"/>
  <c r="F248" i="51" l="1"/>
  <c r="A16" i="51"/>
  <c r="A21" i="51" s="1"/>
  <c r="F251" i="51"/>
  <c r="A26" i="51" l="1"/>
  <c r="A31" i="51" s="1"/>
  <c r="A36" i="51" l="1"/>
  <c r="A41" i="51" s="1"/>
  <c r="A46" i="51" s="1"/>
  <c r="A51" i="51" s="1"/>
  <c r="A56" i="51" s="1"/>
  <c r="A61" i="51" s="1"/>
  <c r="A67" i="51" s="1"/>
  <c r="A72" i="51" s="1"/>
  <c r="A77" i="51" s="1"/>
  <c r="A82" i="51" s="1"/>
  <c r="A87" i="51" s="1"/>
  <c r="A92" i="51" s="1"/>
  <c r="A97" i="51" s="1"/>
  <c r="A100" i="51" s="1"/>
  <c r="A106" i="51" s="1"/>
  <c r="A113" i="51" s="1"/>
  <c r="A118" i="51" s="1"/>
  <c r="A123" i="51" s="1"/>
  <c r="A129" i="51" s="1"/>
  <c r="A134" i="51" s="1"/>
  <c r="A139" i="51" s="1"/>
  <c r="A144" i="51" s="1"/>
  <c r="A150" i="51" s="1"/>
  <c r="A155" i="51" s="1"/>
  <c r="A160" i="51" s="1"/>
  <c r="A165" i="51" s="1"/>
  <c r="A170" i="51" s="1"/>
  <c r="A175" i="51" s="1"/>
  <c r="A179" i="51" l="1"/>
  <c r="A184" i="51" s="1"/>
  <c r="A190" i="51" l="1"/>
  <c r="A194" i="51" s="1"/>
  <c r="A198" i="51" l="1"/>
  <c r="A203" i="51" s="1"/>
  <c r="A208" i="51" s="1"/>
  <c r="A213" i="51" s="1"/>
  <c r="A218" i="51" s="1"/>
  <c r="A223" i="51" s="1"/>
  <c r="A228" i="51" s="1"/>
  <c r="A233" i="51" l="1"/>
  <c r="A237" i="51" s="1"/>
  <c r="A242" i="51" s="1"/>
  <c r="A247" i="51" s="1"/>
  <c r="A250" i="51" s="1"/>
  <c r="F253" i="51"/>
  <c r="G15" i="42" s="1"/>
  <c r="G18" i="42" s="1"/>
  <c r="G7" i="42" s="1"/>
  <c r="G6" i="42" s="1"/>
  <c r="F4" i="66" s="1"/>
  <c r="F7" i="66" s="1"/>
</calcChain>
</file>

<file path=xl/sharedStrings.xml><?xml version="1.0" encoding="utf-8"?>
<sst xmlns="http://schemas.openxmlformats.org/spreadsheetml/2006/main" count="1122" uniqueCount="418">
  <si>
    <t>Z. ŠT.</t>
  </si>
  <si>
    <t>kos</t>
  </si>
  <si>
    <t>SKUPAJ:</t>
  </si>
  <si>
    <t xml:space="preserve">R E K A P I T U L A C I J A </t>
  </si>
  <si>
    <t>investicija</t>
  </si>
  <si>
    <t>( m )</t>
  </si>
  <si>
    <t xml:space="preserve">POPIS MATERIALA IN DEL S PREDRAČUNOM </t>
  </si>
  <si>
    <t>GRADBENA DELA</t>
  </si>
  <si>
    <t>KOLIČINA</t>
  </si>
  <si>
    <t>ENOTA</t>
  </si>
  <si>
    <t>Zakoličba</t>
  </si>
  <si>
    <t>Prometni znak</t>
  </si>
  <si>
    <t>Kovinski stebriček</t>
  </si>
  <si>
    <t>Zid - armiran beton</t>
  </si>
  <si>
    <t>Asfalt na pločniku - rezanje in rušenje</t>
  </si>
  <si>
    <t>Asfalt na vozišču - rezanje in rušenje</t>
  </si>
  <si>
    <t xml:space="preserve">Rezanje, rušenje in odstranitev asfalta na pločniku, z vsemi manipulacijami, z odvozom na stalno deponijo in vključno s pristojbino. </t>
  </si>
  <si>
    <t>Kanalizacijske zveze</t>
  </si>
  <si>
    <t>Planiranje dna jarka z natančnostjo +,- 3 cm.</t>
  </si>
  <si>
    <t>Planiranje dna jarka</t>
  </si>
  <si>
    <t>Odvoz odvečnega izkopanega materiala, z vsemi manipulacijami na stalno deponijo, vključno s pristojbino.</t>
  </si>
  <si>
    <t>Odvoz materiala</t>
  </si>
  <si>
    <t>Opozorilni trak</t>
  </si>
  <si>
    <t>Ponovna geodetska izmera mesta in postavitev ustrezne označbe.</t>
  </si>
  <si>
    <t>Geodetska označba</t>
  </si>
  <si>
    <t>Zavarovanje in nadzor podzemnih instalacij</t>
  </si>
  <si>
    <t>Nepredvidena dela odobrena s strani nadzora in obračunana po analizi cen v skladu s kalkulativnimi elementi.</t>
  </si>
  <si>
    <t>Rezanje, rušenje in odstranitev asfalta na vozišču, z vsemi manipulacijami, z odvozom na stalno deponijo in vključno s pristojbino.</t>
  </si>
  <si>
    <t>a) strojni izkop</t>
  </si>
  <si>
    <t>b) ročni izkop</t>
  </si>
  <si>
    <t xml:space="preserve">
OPIS POSTAVKE
</t>
  </si>
  <si>
    <t>kg</t>
  </si>
  <si>
    <t>Odstranitev obstoječih kanalizacijskih zvez premera 20 - 30 cm za odvodnjavanje meteorne ali odpadne vode z vsemi preddeli, ter naprava novih polnoobbetoniranih zvez.</t>
  </si>
  <si>
    <r>
      <t>m</t>
    </r>
    <r>
      <rPr>
        <vertAlign val="superscript"/>
        <sz val="10"/>
        <rFont val="Arial"/>
        <family val="2"/>
        <charset val="238"/>
      </rPr>
      <t>1</t>
    </r>
  </si>
  <si>
    <t>CENA/ENOTO [EUR]</t>
  </si>
  <si>
    <t>CENA
[EUR]</t>
  </si>
  <si>
    <t>( EUR )</t>
  </si>
  <si>
    <t>EUR</t>
  </si>
  <si>
    <r>
      <t>m</t>
    </r>
    <r>
      <rPr>
        <vertAlign val="superscript"/>
        <sz val="10"/>
        <rFont val="Arial"/>
        <family val="2"/>
        <charset val="238"/>
      </rPr>
      <t>3</t>
    </r>
  </si>
  <si>
    <r>
      <t>m</t>
    </r>
    <r>
      <rPr>
        <vertAlign val="superscript"/>
        <sz val="10"/>
        <rFont val="Arial"/>
        <family val="2"/>
        <charset val="238"/>
      </rPr>
      <t>2</t>
    </r>
  </si>
  <si>
    <t>št.</t>
  </si>
  <si>
    <t>Priprava gradbišča, zarisovanje trase, določitev globin izkopa in zakoličba trase, zavarovanje zakoličbe in izdelava zakoličbenega načrta.</t>
  </si>
  <si>
    <t>Steber javne razsvetljave, cestne signalizacije</t>
  </si>
  <si>
    <t>Cestni požiralnik, peskolov</t>
  </si>
  <si>
    <t>Odstranitev in postavitev novega cestnega požiralnika premera 40 cm, z vsemi preddeli in manipulacijami, izvedbo požiralniške zveze iz betonske oz. PVC cevi obstoječega premera. Cevi so polnoobetonirane, rešetka oziroma pokrov se ohrani za kasnejšo vgradnjo.</t>
  </si>
  <si>
    <t>Varovanje gradbene jame proti porušitvi - opaženje</t>
  </si>
  <si>
    <t>Varovanje gradbene jame proti porušitvi - pokrivanje brežin s PVC folijo</t>
  </si>
  <si>
    <t>Obojestranskazaščita brežin gradbene jame proti porušitvi brežin v terenu III.-IV. Kategorije z PVC zaščitno folijo. Folija mora biti položena vzdolž brežine brežine in najmanj 1 m od roba izkopa.</t>
  </si>
  <si>
    <t>Vzdolžno varovanje - pesek</t>
  </si>
  <si>
    <r>
      <t>Vzdolžno varovanje energetskih vodov (optični in elektro kabli, vodovod, plin) kompletno z obešanjem, podpiranjem, varovanjem ter vzpostavitvijo v prvotno stanje (</t>
    </r>
    <r>
      <rPr>
        <b/>
        <sz val="10"/>
        <rFont val="Arial"/>
        <family val="2"/>
        <charset val="238"/>
      </rPr>
      <t>obsip s finim peskom</t>
    </r>
    <r>
      <rPr>
        <sz val="10"/>
        <rFont val="Arial"/>
        <family val="2"/>
        <charset val="238"/>
      </rPr>
      <t xml:space="preserve"> ter polaganje opozorilnega traku)</t>
    </r>
  </si>
  <si>
    <t>Vzdolžno varovanje - beton</t>
  </si>
  <si>
    <r>
      <t>Vzdolžno varovanje energetskih vodov (optični in elektro kabli, vodovod, plin) kompletno z obešanjem, podpiranjem, varovanjem ter vzpostavitvijo v prvotno stanje (</t>
    </r>
    <r>
      <rPr>
        <b/>
        <sz val="10"/>
        <rFont val="Arial"/>
        <family val="2"/>
        <charset val="238"/>
      </rPr>
      <t>obbetoniranje cevi z betonom</t>
    </r>
    <r>
      <rPr>
        <sz val="10"/>
        <rFont val="Arial"/>
        <family val="2"/>
        <charset val="238"/>
      </rPr>
      <t xml:space="preserve"> ter polaganje opozorilnega traku)</t>
    </r>
  </si>
  <si>
    <t>Ročno rušenje betona</t>
  </si>
  <si>
    <t>Ročno rušenje betonov nad obstoječimi kabelskimi instalacijami, z nakladanjem ruševin in odvozom na stalno deponijo, s stroškom deponijskega prostora.</t>
  </si>
  <si>
    <t>Prečno varovanje - pesek</t>
  </si>
  <si>
    <t xml:space="preserve">Prečno križanje in varovanje energetskih vodov (optični, telefonski in elektro kabli, vodovod,plin) kompletno z obešanjem, podpiranjem, varovanjem ter vzpostavitvijo v prvotno stanje (obsip s finim peskom ter polaganje opozorilnega traku) </t>
  </si>
  <si>
    <t>Prečno varovanje - beton</t>
  </si>
  <si>
    <t>Prečno križanje in varovanje energetskih vodov (optični, telefonski in elektro kabli) kompletno z obešanjem, podpiranjem, varovanjem ter vzpostavitvijo v prvotno stanje (obbetoniranje cevi z betonom ter polaganje opozorilnega traku)</t>
  </si>
  <si>
    <t>Vertikalni stik - dilaplast</t>
  </si>
  <si>
    <t>Izdelava vertikalnih stikov med starim in novim asfaltom z dilaplastom 2-4 cm debela plast pri čemer je upoštevano 1kg Dilaplasta za 12 m stika.</t>
  </si>
  <si>
    <t>Zatesnitev stika - TC trak</t>
  </si>
  <si>
    <t>Zatesnitev stika med starim in novim asfaltom z bitumenskim TC trakom 30x10 mm.</t>
  </si>
  <si>
    <r>
      <rPr>
        <b/>
        <sz val="10"/>
        <rFont val="Arial"/>
        <family val="2"/>
        <charset val="238"/>
      </rPr>
      <t>bitudrobir:</t>
    </r>
    <r>
      <rPr>
        <sz val="10"/>
        <rFont val="Arial"/>
        <family val="2"/>
        <charset val="238"/>
      </rPr>
      <t xml:space="preserve"> vezana nosilna zmes AC 32 base B 50/70 A2, d = 8 cm</t>
    </r>
  </si>
  <si>
    <r>
      <rPr>
        <b/>
        <sz val="10"/>
        <rFont val="Arial"/>
        <family val="2"/>
        <charset val="238"/>
      </rPr>
      <t>asfaltbeton:</t>
    </r>
    <r>
      <rPr>
        <sz val="10"/>
        <rFont val="Arial"/>
        <family val="2"/>
        <charset val="238"/>
      </rPr>
      <t xml:space="preserve"> vezana obrabno zaporna plast AC 11 surf B 50/70 A2, d = 4 cm</t>
    </r>
  </si>
  <si>
    <t>Asfalt - vgradnja pločnik širine nad 2,0 m - 8 cm</t>
  </si>
  <si>
    <t>pločnik:</t>
  </si>
  <si>
    <r>
      <rPr>
        <b/>
        <sz val="10"/>
        <rFont val="Arial"/>
        <family val="2"/>
        <charset val="238"/>
      </rPr>
      <t>bitudrobir:</t>
    </r>
    <r>
      <rPr>
        <sz val="10"/>
        <rFont val="Arial"/>
        <family val="2"/>
        <charset val="238"/>
      </rPr>
      <t xml:space="preserve"> vezana nosilna zmes AC 22 base B 70/100 A4, d = 5 cm</t>
    </r>
  </si>
  <si>
    <t>Protiprašna zaščita</t>
  </si>
  <si>
    <t>Betonski robniki - obstoječi</t>
  </si>
  <si>
    <t>Rušenje obrobe iz betonskih robnikov vseh vrst na betonski podlagi, s čiščenjem, odlaganjem na deponijo ob gradbišču in ponovna vgradnja obstoječih robnikov na betonsko podlago C 12/15 (0,05m3/m).</t>
  </si>
  <si>
    <t>Betonski robniki - novi</t>
  </si>
  <si>
    <t>Rušenje obrobe iz betonskih robnikov vseh vrst na betonski podlagi z nakladanjem na kamion in z odvozom na stalno gradbeno deponijo, vključno s pristojbino. Vgradnja novih betonskih robnikov na betonsko podlago C 12/15 (0,05 m3/m).</t>
  </si>
  <si>
    <t>Obbetoniranje pokrovov</t>
  </si>
  <si>
    <t>Postavitev pokrovov 60/60 cm ali fi 60 na novo višino nivelete asfalta, z obbetoniranjem, vsemi pomožnimi deli in materialom</t>
  </si>
  <si>
    <t>Obbetoniranje kap</t>
  </si>
  <si>
    <t>Postavitev vodovodnih ali plinskih kap na višino nivelete asfalta, z obbetoniranjem, vsemi pomožnimi deli in materialom</t>
  </si>
  <si>
    <t>Kombinirani izkop - odvoz na deponijo</t>
  </si>
  <si>
    <t>Zasip - tamponski material - 0/32 mm</t>
  </si>
  <si>
    <t>Zasip - tamponski material - 0/63 mm</t>
  </si>
  <si>
    <t>Prehod za osebna in tovorna vozila 40 t</t>
  </si>
  <si>
    <t>Nepredvidena dela</t>
  </si>
  <si>
    <t>Dobava in vgrajevanje dvoslojnega asfalta, odstranjevanje sloja tampona v debelini grobega in finega asfalta, fino planiranje in valjanje podlage, obrizg z emulzijo, obdelava stika med novim in starim asfaltom in (po potrebi) obnovitvitev horizontalne prometne signalizacije.</t>
  </si>
  <si>
    <t>asfaltbeton: vezana obrabno zaporna plast AC 8 surf B 70/100 A4, d = 3 cm</t>
  </si>
  <si>
    <t xml:space="preserve">Izdelava, vzdrževanje med gradnjo in odstranitev začasnih prehodov širine 7,0 m za motorna osebna vozila ter tovornjake do nosilnosti 40 t, z zaščitno ograjo na obeh straneh prehoda in signalizacijo v skladu z veljavnimi predpisi. Izvajalec mora predložiti ustrezni statični izračun prehoda. </t>
  </si>
  <si>
    <t xml:space="preserve">S K U P A J - A : </t>
  </si>
  <si>
    <t xml:space="preserve">Ročni izkop - poglobitev jarka </t>
  </si>
  <si>
    <t>OZN.</t>
  </si>
  <si>
    <t>I</t>
  </si>
  <si>
    <t>vrednost
( EUR )</t>
  </si>
  <si>
    <t>Demontaža oziroma zavarovanje vse prometne signalizacije in prometne opreme (steber javne razsvetljave, steber cestne signalizacije), deponiranje ob trasi z zavarovanjem oziroma odvozom v skladišče oz. začasno deponijo in ponovna vgradnja. Odklop in ponovna priključitev na omrežje napajanja izvedena s strani upravljalca cestne signalizacije.</t>
  </si>
  <si>
    <t>Odstranitev kovinskega stebrička ali stojala, deponiranje ob trasi, zavarovanje pred poškodbo in ponovna postavitev.</t>
  </si>
  <si>
    <t>Asfalt - vgradnja vozišče 12 cm</t>
  </si>
  <si>
    <t xml:space="preserve">Dobava in vgradnja tamponskega drobljenca, zrnatosti od 0 do 32 mm za nosilni sloj, s komprimiranjem po slojih v deb. 20 - 30 cm do predpisane zbitosti in planiranje površine s točnostjo +- 1.0 cm. Vgradnja 0,40 cm pod zgornjim ustrojem ceste. </t>
  </si>
  <si>
    <t xml:space="preserve">Dobava in vgradnja gramoza za tamponsko plast, zrnatosti od 0 do 63 mm, s komprimiranjem po slojih v deb. 20 - 30 cm do predpisane zbitosti in planiranje površine s točnostjo +- 1.0 cm. </t>
  </si>
  <si>
    <t>Objekt:</t>
  </si>
  <si>
    <t>5.1 GRADBENA DELA</t>
  </si>
  <si>
    <t>A - GLAVNI VROČEVODI</t>
  </si>
  <si>
    <t>trasa in lokacija</t>
  </si>
  <si>
    <t>oznaka vročevoda</t>
  </si>
  <si>
    <t>dolžina
vročevoda</t>
  </si>
  <si>
    <t>VSI STROŠKI, POVEZANI Z ZAVAROVANJEM GRADBIŠČA, MORAJO BITI ZAJETI V ENOTNIH CENAH.</t>
  </si>
  <si>
    <t>OPOMBA:</t>
  </si>
  <si>
    <t>Vzdrževanje vseh prekopanih javnih površin v času od rušitve asfalta do vzpostavitve v prvotno stanje, ki zajema polivanje - protiprašna zaščita, dosip udarnih jam, utrjevanje in planiranje, vključno z dobavo materiala in delom.</t>
  </si>
  <si>
    <t>Ročni izkop jarka za cevovod v območju varjenja cevovoda, v terenu III - IV kategorije, z odmetom na rob jarka (0,2 m3/varjeni spoj).</t>
  </si>
  <si>
    <t>Zasip - posteljica / vročevodi</t>
  </si>
  <si>
    <t>Izdelava posteljice in ročni obsip cevi z dopeljanim peskom zrnatosti od 0..4 mm (po detajlu iz projekta), ter ročno nabijanje v slojih do potrebne zbitosti.</t>
  </si>
  <si>
    <t>Odstranitev prometnega znaka, obvestilne table, z deponiranjem ob trasi, zavarovanje pred poškodbo in ponovna postavitev.</t>
  </si>
  <si>
    <t>Dobava in polaganje opozorilnega PVC traku.</t>
  </si>
  <si>
    <t>kpl</t>
  </si>
  <si>
    <t>Vreča s peskom</t>
  </si>
  <si>
    <t>Dobava in polaganje vreče s peskom, dimenzije 80 x 40 x 10 cm, na razdalji 3 m, kot pomoč pri montaži cevi.</t>
  </si>
  <si>
    <t>Zaščitna cev-optika</t>
  </si>
  <si>
    <t>Opozorilni trak - optika</t>
  </si>
  <si>
    <t>Dobava in polaganje opozorilnega PVC traku, za položitev nad zaščitni cevjo optike.</t>
  </si>
  <si>
    <t>Jašek za optični kabel</t>
  </si>
  <si>
    <t>Izdelava AB jaška, globine do 1,0 m iz betonske cevi fi 60, vključno z povoznim litoželeznim pokrovom fi 60 cm, z nosilnostjo 40 t, vključno z vsemi potrebnimi manipulacijami in izkopom.</t>
  </si>
  <si>
    <t>Zasip - posteljica - optika</t>
  </si>
  <si>
    <t>Izdelava posteljice in ročni obsip zaščitne cevi za optiko z dopeljanim peskom zrnatosti od 0..4 mm (po detajlu iz projekta), ter ročno nabijanje v slojih do potrebne zbitosti.</t>
  </si>
  <si>
    <t>Zazidava zidu - predizolirane cevi</t>
  </si>
  <si>
    <t>Zaščita podzemnih instalacij-vročevodi</t>
  </si>
  <si>
    <t>Fizična zaščita podzemnih instalacij (zaščitna cev l = 2,0m ter njeno obsutje ).</t>
  </si>
  <si>
    <t>fi 300</t>
  </si>
  <si>
    <t>5.1</t>
  </si>
  <si>
    <t>5.1.1</t>
  </si>
  <si>
    <t>5.1.2</t>
  </si>
  <si>
    <t>Zagotovi Energetika Ljubljana.</t>
  </si>
  <si>
    <t>5.</t>
  </si>
  <si>
    <t>VILHARJEVA CESTA</t>
  </si>
  <si>
    <t xml:space="preserve">Rušenje zidu iz armiranega betona, z vsemi manipulacijami, z odvozom v raztresenem stanju na stalno deponijo, vključno s pristojbino (opuščen jašek). </t>
  </si>
  <si>
    <t>Obojestranska zaščita brežin gradbene jame proti porušitvi brežin v terenu III.-IV. kategorije z razpiranjem oz. ustreznim postopkom varovanja. Izdelava, montaža in demontaža dvostranskega opaža iz gladkih plošč in desk.</t>
  </si>
  <si>
    <r>
      <t>Dobava in polaganje PE mikrocevi za polaganje optičnih vlaken dim.</t>
    </r>
    <r>
      <rPr>
        <b/>
        <sz val="10"/>
        <rFont val="Arial"/>
        <family val="2"/>
        <charset val="238"/>
      </rPr>
      <t>16/12 mm</t>
    </r>
    <r>
      <rPr>
        <sz val="10"/>
        <rFont val="Arial"/>
        <family val="2"/>
        <charset val="238"/>
      </rPr>
      <t>, položena v zemljo zunaj vročevodne kinete (ob kineti) ali ob predizoliranem cevovoodu, vključno s postavitvijo betonskega jaška fi60. V betonskem jašku se pusti 2 m zaščitne cevi, za izvedbo zaključka in navezavo naprej.</t>
    </r>
  </si>
  <si>
    <t>Zazidava armiranobetonskega, kamnitega ali opečnatega zunanjega zidu pri vstopu novega predizoliranega vročevoda v obstoječi objekt. Pri tem se vgradi zidno tesnilo.
Odvoz odpadnega materiala na stalno deponijo. 
Z vsemi manipulacijami in potrebnim materialom (vstop v kineto).</t>
  </si>
  <si>
    <t xml:space="preserve">Kombinirani izkop jarka za cevovod v terenu III-V kategorije, globine do 3,5 m z direktnim nakladanjem na kamion. </t>
  </si>
  <si>
    <t>Kineta  - odpiranje in zapiranje</t>
  </si>
  <si>
    <t>Odstranitev obstoječih krovnih plošč (upoštevati tudi dovaritev 4 kom dvižnih zank na ploščo, fi 22 mm), odvozom na začasno deponijo, vključno s pristojbino, čiščenje ter pregled sten in plošč na lokaciji.Polaganje saniranih plošč nazaj v ležišča ( uporabiti je neskrčljivo malto napr. EX-45 K ).Pred polaganjem hidroizolacije je treba vse neravnine izravnati s finocementno malto. Hidroizolacija : betonsko površino plošč je treba najprej premazati z Ibitolom, nato po vsej površini privariti 2 ( dva ) sloja, napr. Izotekt t= 4,0 mm - 3,3 m2/m. Izolirati  je treba tudi zunaji stik med steno in ploščo, vsaj 20 cm pod naležno površino. Sledi vgradnja dodatne zaščite hidroizolacije s točkovno folijo, napr. Tefond - Isostud, 3,3 m2/m ter vgradnja peščene zaščite  d= 5 cm s peskom zrnavosti 0-10 mm, 2,5 m2/m.</t>
  </si>
  <si>
    <t>Pokrovi so naslednjih dimenzij:</t>
  </si>
  <si>
    <t>kineta 220 x 120 cm, pokrov 250 x 100 cm, debelina 21 cm</t>
  </si>
  <si>
    <t>Izdelava novih krovnih plošč</t>
  </si>
  <si>
    <t>Izdelava in polaganje novih krovnih plošč v ležišča (uporabiti je neskrčljivo malto napr. EX-45 K). Pred polaganjem hidroizolacije je treba vse neravnine izravnati s finocementno malto. Hidroizolacija : betonsko površino plošč je treba najprej premazati z Ibitolom, nato po vsej površini privariti 2 (dva) sloja, npr. Izotekt t= 4,0 mm - 3,3 m2/m. Izolirati  je treba tudi zunaji stik med steno in ploščo, vsaj 20 cm pod naležno površino. Sledi vgradnja dodatne zaščite hidroizolacije s točkovno folijo, napr.Tefond- Isostud, 3,3 m2/m ter vgradnja peščene zaščite  d= 5 cm s peskom zrnavosti 0-10 mm, 2,5 m2/m.</t>
  </si>
  <si>
    <t>za kineto 220 x 120 cm, pokrov 250 x 100 cm, debelina 21 cm</t>
  </si>
  <si>
    <t>Zapolnitev vrzeli med AB pokrovi kinet</t>
  </si>
  <si>
    <t>Izvedba enostranskega ( zgubljenega ) opaža - 1,3 m2. Betoniranje vrzeli z C35/45 - 0,33 m3 in 70 kg GA 240/360. Dobava in namestitev zaščitne plošče iz plinobetona , napr. Ytong dimenzije d=0,2m, š= 0,6m, l=3,75 m z oblikovanjem. Stike med ploščami in stenami kinete je potrebno na celotni trasi kinete izravnati s finocementno malto.Obračun po kosu.</t>
  </si>
  <si>
    <t>Rušenje obstoječe kinete</t>
  </si>
  <si>
    <t>kineta 220 x 120 cm</t>
  </si>
  <si>
    <t>Odkrivanje krovnih plošč, rušenje sten dna obstoječe kinete. 
Nakladanje in odvoz na stalno deponijo s plačilom pristojbine.</t>
  </si>
  <si>
    <t>Stebriček</t>
  </si>
  <si>
    <t>Betonski stebriček za namestitev doze za meritev vlažnosti vročevoda vključno izkop in temeljenje.
Elektroomarica s ključem za zunanjo vgradnjo, IP 66, vključno montažni material.
dimenzije 420x340x150 mm</t>
  </si>
  <si>
    <t>PRESTAVITEV VROČEVODA DN700, T2700</t>
  </si>
  <si>
    <t>5.0</t>
  </si>
  <si>
    <t>GLAVNI VROČEVOD T 2700</t>
  </si>
  <si>
    <t>Priključna kineta Vilharjeva</t>
  </si>
  <si>
    <t>CENA/ENOTO</t>
  </si>
  <si>
    <t>Planiranje dna izkopa</t>
  </si>
  <si>
    <t>Planiranje dna izkopa za izdelavo podložnega betona temeljne plošče novega dela jaška</t>
  </si>
  <si>
    <t>m2</t>
  </si>
  <si>
    <t>Podložni beton</t>
  </si>
  <si>
    <t>Izdelava podložnega betona temeljne plošče kinete v debelini 7-10 cm iz pustega betona C 12/15,</t>
  </si>
  <si>
    <t>m3</t>
  </si>
  <si>
    <t>Beton temeljne plošče kinete</t>
  </si>
  <si>
    <t>Strojno vgrajevanje betona v armirane konstrukcije preseka 0.20 - 0.30 m3/m2-m1. Beton iz drobljene frakcije 0-30 plastičen beton C 25/30, za vgradnjo temeljne plošče kinete. Temeljna plošča debeline 30 cm</t>
  </si>
  <si>
    <t>Beton sten kinete</t>
  </si>
  <si>
    <t>Strojno vgrajevanje betona v armirane konstrukcije preseka 0.20 - 0.30 m3/m2-m1. Beton iz drobljene frakcije 0-30 plastičen beton C 25/30, za vgradnjo sten kinete. Stene kinete debeline 25 cm</t>
  </si>
  <si>
    <t>Beton montažnih plošč kinete</t>
  </si>
  <si>
    <t>Strojno vgrajevanje betona v armirane konstrukcije preseka 0.20 - 0.30 m3/m2-m1. Beton iz drobljene frakcije 0-30 plastičen beton C 25/30, za vgradnjo krovnih plošč kinete. Krovne plošče debeline 24-27 cm.</t>
  </si>
  <si>
    <t>Armaturne mreže</t>
  </si>
  <si>
    <t>Dobava, rezanje, krivljenje in polaganje armaturnih mrež S 500</t>
  </si>
  <si>
    <t>Enostranski opaž robov temeljne plošče kinete</t>
  </si>
  <si>
    <t>Izdelava enostranskega opaža robov temeljne plošče kinete. Debelina temeljne plošče 30 cm.</t>
  </si>
  <si>
    <t>Dvostranski opaž sten kinete</t>
  </si>
  <si>
    <t>Izdelava dvostranskega opaža sten kinete.</t>
  </si>
  <si>
    <t>Enostranski opaž AB stene kinete</t>
  </si>
  <si>
    <t>Izdelava enostranskega opaža stene kinete.  (spoj z obstoječo kineto)</t>
  </si>
  <si>
    <t>Opaž škatel za odprtino do obstoječe kinete</t>
  </si>
  <si>
    <t>Izdelava opaža škatel za odprtino v steni kinete</t>
  </si>
  <si>
    <t>Opaž škatel za odprtine za prehod cevi</t>
  </si>
  <si>
    <t>Izdelava okroglega opaža škatel za odprtine v stenah kinet za prehod cevi. Obračun po obodu odprtine - širina stene 25 cm.</t>
  </si>
  <si>
    <t>Dno opaža za izdelavo montažnih plošč kinete</t>
  </si>
  <si>
    <t>Izdelava ravnega dna opaža za izdelavo montažnih plošč, vključno s čiščenjem oljenjem opaža in pripravo podlage za izvedbo opaža. Opaž izveden na tleh za večkratno izdelavo montažne krovnih plošč kinete.</t>
  </si>
  <si>
    <t>Opaž robov za izdelavo montažnih plošč kinet</t>
  </si>
  <si>
    <t xml:space="preserve">Opaženje, razopaženje, opiranje in čiščenje za opaž robov montažnih plošč, robovi višine 26 cm. </t>
  </si>
  <si>
    <t>Vstavljanje juvidur cevi v opaž montažnih plošč</t>
  </si>
  <si>
    <t>Vgradnja sider za povezavo kinet</t>
  </si>
  <si>
    <t>Montaža AB pokrovnih plošč kinet</t>
  </si>
  <si>
    <t xml:space="preserve">Montaža predhodno izdelanih AB krovnih plošč kinete na predhodno pripravljena ležišča AB plošč. Izdelava AB plošč obračunana posebej. Samo montaža. </t>
  </si>
  <si>
    <t>Hidro izolacija kinete</t>
  </si>
  <si>
    <t>Izdelava hidroizolacije jaška z eno plastjo Izotekta T4 na predhodni premaz Ibitola (Zavihek preko roba plošč 40 cm.). Obračun po dejansko izvedeni površini izolacije.</t>
  </si>
  <si>
    <t>Zaščita hidroizolacije</t>
  </si>
  <si>
    <t>Zaščita hidroizolacije z bombičasto folijo</t>
  </si>
  <si>
    <t>Podpora spodnje cevi</t>
  </si>
  <si>
    <t xml:space="preserve">Dobava, in vgradnja podpore spodnje cevi izdelane iz jekla S 275 JR vročecinkano. Podpora izvedena po načrtu podpore. Teža vseh elementov podpore 166,42 kg. Suha vgradnja v temeljno ploščo kinete vključno z  vrtanjem in montažnim materialom. </t>
  </si>
  <si>
    <t>Podpora zgornje cevi</t>
  </si>
  <si>
    <t xml:space="preserve">Dobava, in vgradnja podpore zgornje cevi izdelane iz jekla S 275 JR vročecinkano. Podpora izvedena po načrtu podpore. Teža vseh elementov podpore 273,68 kg. Suha vgradnja v temeljno ploščo in steno kinete vključno z  vrtanjem in montažnim materialom. </t>
  </si>
  <si>
    <r>
      <t xml:space="preserve">Armatura do </t>
    </r>
    <r>
      <rPr>
        <b/>
        <sz val="10"/>
        <rFont val="Symbol"/>
        <family val="1"/>
        <charset val="2"/>
      </rPr>
      <t>f</t>
    </r>
    <r>
      <rPr>
        <b/>
        <sz val="10"/>
        <rFont val="Arial CE"/>
        <charset val="238"/>
      </rPr>
      <t xml:space="preserve"> 12</t>
    </r>
  </si>
  <si>
    <r>
      <t xml:space="preserve">Dobava, rezanje, krivljenje in polaganje srednje zahtevne armature S 500 - do </t>
    </r>
    <r>
      <rPr>
        <sz val="10"/>
        <rFont val="Symbol"/>
        <family val="1"/>
        <charset val="2"/>
      </rPr>
      <t>f</t>
    </r>
    <r>
      <rPr>
        <sz val="10"/>
        <rFont val="Arial CE"/>
        <charset val="238"/>
      </rPr>
      <t xml:space="preserve"> 12</t>
    </r>
  </si>
  <si>
    <r>
      <t xml:space="preserve">Armatura nad </t>
    </r>
    <r>
      <rPr>
        <b/>
        <sz val="10"/>
        <rFont val="Symbol"/>
        <family val="1"/>
        <charset val="2"/>
      </rPr>
      <t>f</t>
    </r>
    <r>
      <rPr>
        <b/>
        <sz val="10"/>
        <rFont val="Arial CE"/>
        <charset val="238"/>
      </rPr>
      <t xml:space="preserve"> 14</t>
    </r>
  </si>
  <si>
    <r>
      <t xml:space="preserve">Dobava, rezanje, krivljenje in polaganje srednje zahtevne armature S 500 - nad </t>
    </r>
    <r>
      <rPr>
        <sz val="10"/>
        <rFont val="Symbol"/>
        <family val="1"/>
        <charset val="2"/>
      </rPr>
      <t>f</t>
    </r>
    <r>
      <rPr>
        <sz val="10"/>
        <rFont val="Arial CE"/>
        <charset val="238"/>
      </rPr>
      <t xml:space="preserve"> 14</t>
    </r>
  </si>
  <si>
    <r>
      <t xml:space="preserve">Dobava in vgradnja juvidur cevi </t>
    </r>
    <r>
      <rPr>
        <sz val="10"/>
        <rFont val="Symbol"/>
        <family val="1"/>
        <charset val="2"/>
      </rPr>
      <t>f</t>
    </r>
    <r>
      <rPr>
        <sz val="10"/>
        <rFont val="Arial CE"/>
        <charset val="238"/>
      </rPr>
      <t xml:space="preserve"> 25 mm dolžine 27 cm v opaž pokrovov kinete za izvedbo demontažnih lukenj.</t>
    </r>
  </si>
  <si>
    <r>
      <t xml:space="preserve">Uvrtavanje lukenj za sidra </t>
    </r>
    <r>
      <rPr>
        <b/>
        <sz val="10"/>
        <rFont val="Symbol"/>
        <family val="1"/>
        <charset val="2"/>
      </rPr>
      <t>f</t>
    </r>
    <r>
      <rPr>
        <b/>
        <sz val="10"/>
        <rFont val="Arial CE"/>
        <charset val="238"/>
      </rPr>
      <t xml:space="preserve"> 14</t>
    </r>
  </si>
  <si>
    <r>
      <t xml:space="preserve">Uvrtavanje lukenj </t>
    </r>
    <r>
      <rPr>
        <sz val="10"/>
        <rFont val="Symbol"/>
        <family val="1"/>
        <charset val="2"/>
      </rPr>
      <t xml:space="preserve">f </t>
    </r>
    <r>
      <rPr>
        <sz val="10"/>
        <rFont val="Arial CE"/>
        <charset val="238"/>
      </rPr>
      <t>16-18 globine 20 cm pod blagim kotom v rob temeljne plošče obstoječe kinete za vstavitev sider (</t>
    </r>
    <r>
      <rPr>
        <sz val="10"/>
        <rFont val="Symbol"/>
        <family val="1"/>
        <charset val="2"/>
      </rPr>
      <t>f</t>
    </r>
    <r>
      <rPr>
        <sz val="10"/>
        <rFont val="Arial CE"/>
        <charset val="238"/>
      </rPr>
      <t xml:space="preserve"> 14) za povezavo med obstoječim in novim delom kinete.</t>
    </r>
  </si>
  <si>
    <r>
      <t xml:space="preserve">Uvrtavanje lukenj za sidra </t>
    </r>
    <r>
      <rPr>
        <b/>
        <sz val="10"/>
        <rFont val="Symbol"/>
        <family val="1"/>
        <charset val="2"/>
      </rPr>
      <t>f</t>
    </r>
    <r>
      <rPr>
        <b/>
        <sz val="10"/>
        <rFont val="Arial CE"/>
        <charset val="238"/>
      </rPr>
      <t xml:space="preserve"> 10</t>
    </r>
  </si>
  <si>
    <r>
      <t xml:space="preserve">Uvrtavanje lukenj </t>
    </r>
    <r>
      <rPr>
        <sz val="10"/>
        <rFont val="Symbol"/>
        <family val="1"/>
        <charset val="2"/>
      </rPr>
      <t xml:space="preserve">f </t>
    </r>
    <r>
      <rPr>
        <sz val="10"/>
        <rFont val="Arial CE"/>
        <charset val="238"/>
      </rPr>
      <t>12 globine 12 cm v rob sten obstoječe kinete za vstavitev sider (</t>
    </r>
    <r>
      <rPr>
        <sz val="10"/>
        <rFont val="Symbol"/>
        <family val="1"/>
        <charset val="2"/>
      </rPr>
      <t>f</t>
    </r>
    <r>
      <rPr>
        <sz val="10"/>
        <rFont val="Arial CE"/>
        <charset val="238"/>
      </rPr>
      <t xml:space="preserve"> 10) za povezavo med obstoječim in novim delom kinete.</t>
    </r>
  </si>
  <si>
    <r>
      <t xml:space="preserve">Vgradnja sider </t>
    </r>
    <r>
      <rPr>
        <sz val="10"/>
        <rFont val="Symbol"/>
        <family val="1"/>
        <charset val="2"/>
      </rPr>
      <t xml:space="preserve">f </t>
    </r>
    <r>
      <rPr>
        <sz val="10"/>
        <rFont val="Arial CE"/>
        <charset val="238"/>
      </rPr>
      <t xml:space="preserve">14 in </t>
    </r>
    <r>
      <rPr>
        <sz val="10"/>
        <rFont val="Symbol"/>
        <family val="1"/>
        <charset val="2"/>
      </rPr>
      <t>f</t>
    </r>
    <r>
      <rPr>
        <sz val="10"/>
        <rFont val="Arial CE"/>
        <charset val="238"/>
      </rPr>
      <t xml:space="preserve"> 10 v predhodno uvrtane luknje vključno s predhodnim izpihavanjem navrtanega materiala in uporabo Hibridne kemične mase HILTI HIT-HY 200-R. Samo vgradnja. Sidra zajeta v armaturnih načrtih kinete.</t>
    </r>
  </si>
  <si>
    <t>VILHARJEVA</t>
  </si>
  <si>
    <t>T2700</t>
  </si>
  <si>
    <t>KINETA</t>
  </si>
  <si>
    <t>PRESTAVITEV VROČEVODA DN700 T2700 NA OBMOČJU VILHARJEVE CESTE</t>
  </si>
  <si>
    <t>ELEKTRO DELA</t>
  </si>
  <si>
    <t>Vgradnja elementov v obstoječi močnostni razdelilec v vročevodnem jašku</t>
  </si>
  <si>
    <t>Inštalacijski odklopnik, 1 polni, razred C, 6A</t>
  </si>
  <si>
    <t>Preklopka, 1 polna, R-0-A, vključno s pritrdilnim materialom za montažo na montažno letev</t>
  </si>
  <si>
    <t>Kontaktor, 230 V AC, 3 polni, močnostni, 20A, z 1 pomožnim NO kontaktom</t>
  </si>
  <si>
    <t>Dobava in namestitev varovalnega modula črpalke</t>
  </si>
  <si>
    <t>vključno s pipadajočim sistemom za termično zaščito in sistemom za preprečevanje suhega teka, za črpalko 400 VAC, moči 5,5 KW, kot npr. Pumpalia Control 1T11 ali ekvivalent</t>
  </si>
  <si>
    <t>kpl.</t>
  </si>
  <si>
    <t>Ožičenje elementov</t>
  </si>
  <si>
    <t>vključno s pripadajočim veznim in drobnim montažnim materialom</t>
  </si>
  <si>
    <t>Dobava in vgradnja plovnega stikala</t>
  </si>
  <si>
    <t>s pripadajočo opremo za namestitev v obstoječo poglobitev v črpalnem jašku, vključno s priključitvijo</t>
  </si>
  <si>
    <t>Izvedba funkcionalnega preizkusa delovanja sistema</t>
  </si>
  <si>
    <t>vključno z izdelavo zapisnika o preizkusu</t>
  </si>
  <si>
    <t>Pregled in meritve električnih inštalacij</t>
  </si>
  <si>
    <t>skladno s tehničnima smernicama TSG-N-002:2021 in TSG-N-003:2021, vključno z izdelavo merilnega poročila</t>
  </si>
  <si>
    <t>Nepredvidena  dela</t>
  </si>
  <si>
    <t>odobrena s strani nadzora in obračunana po analizi cen v skladu s kalkulativnimi elementi</t>
  </si>
  <si>
    <t>SKUPAJ</t>
  </si>
  <si>
    <t>GRADNJA IN PREVZEM VROČEVODA T415 NA OBMOČJU DOLNIČARJEVE</t>
  </si>
  <si>
    <t>T415</t>
  </si>
  <si>
    <t>P457</t>
  </si>
  <si>
    <t>5.1.3</t>
  </si>
  <si>
    <t>P458</t>
  </si>
  <si>
    <t>5.1.4</t>
  </si>
  <si>
    <t xml:space="preserve">S K U P A J : </t>
  </si>
  <si>
    <t>VROČEVOD T415, DN65/160, DN65</t>
  </si>
  <si>
    <t>DOLNIČARJEVA ULICA</t>
  </si>
  <si>
    <t>Kamnite porfido plošče - obstoječe</t>
  </si>
  <si>
    <t xml:space="preserve">Rušenje obstoječih kamnitih porfido plošč s čiščenjem, odlaganjem na deponijo ob gradbišču in ponovna vgradnja obstoječih plošč na betonsko podlago kvalitete C12/15 in debeline od 7 do 10 cm. </t>
  </si>
  <si>
    <t>Kamnite porfido plošče - novo</t>
  </si>
  <si>
    <t>Rušenje obstoječih kamnitih porfido plošč z nakladanjem na kamion in z odvozom na stalno deponijo, vključno s pristojbino.
Vgradnja novih plošč enakega videza in kvalitete na betonsko podlago kvalitete C12/15 in debeline od 7 do 10 cm.</t>
  </si>
  <si>
    <t>Betonski pralni tlak z vidnimi prodniki</t>
  </si>
  <si>
    <t>Rušenje betonskega pralnega tlaka z vidnimi prodniki, z vsemi manipulacijami, z odvozom ruševin na stalno deponijo, vključno s pristojbino.
Ponovna vgradnja enakega tlaka - povrnitev v prvotno stanje.</t>
  </si>
  <si>
    <t>Obojestranska zaščita brežin gradbene jame proti porušitvi brežin v terenu III.-IV. Kategorije z razpiranjem oz. ustreznim postokom varovanja. Izdelava, montaža in demontaža dvostranskega opaža iz gladkih plošč in desk.</t>
  </si>
  <si>
    <t>Granitne kocke - tlak</t>
  </si>
  <si>
    <t>Rušenje tlaka iz granitnih kock, z nakladanjem na kamion in z odvozom na stalno deponijo, vključno s pristojbino.
Vgradnja novih kock enake dimenzije na betonsko podlago kvalitete C12/15 in debeline od 7 do 10 cm. 
Obdelava fug enako kot pri obstoječem tlaku.
Povrnitev v prvotno stanje.</t>
  </si>
  <si>
    <t xml:space="preserve">Kombinirani izkop jarka za cevovod v terenu III-V kategorije, globine do 2,0 m z direktnim nakladanjem na kamion. </t>
  </si>
  <si>
    <t>Kombinirani izkop - odmet ob rob jarka</t>
  </si>
  <si>
    <t xml:space="preserve">Kombinirani izkop jarka za cevovod v terenu III-V kategorije, globine do 2,0 m, z odmetom na rob jarka oz. na začasno deponijo na gradbišču. </t>
  </si>
  <si>
    <t>Strojno nakladanje na kamion</t>
  </si>
  <si>
    <t>Strojno nakladanje obstoječega izkopanega materiala iz začasne deponije na kamion.</t>
  </si>
  <si>
    <t>Zasip - posteljica</t>
  </si>
  <si>
    <t>Zasip - obstoječi izkopani material</t>
  </si>
  <si>
    <t xml:space="preserve">Zasip z obstoječim materialom do višine potrebne za končno ureditev terena, s komprimiranjem v slojih deb. 20 - 30 cm do predpisane zbitosti in planiranje površine s točnostjo +- 1,0 cm </t>
  </si>
  <si>
    <t>Odvoz in dovoz materiala</t>
  </si>
  <si>
    <t>Odvoz in dovoz izkopanega materiala, z vsemi manipulacijami na oz. iz začasne deponije, vključno s pristojbino.</t>
  </si>
  <si>
    <t>Odkrivanje krovnih plošč, rušenje sten in kjer je potrebno tudi dna obstoječe kinete. Kjer ostane dno, se dno očisti in pripravi za vgradnjo predizoliranega vročevoda po isti trasi.
Nakladanje in odvoz na stalno deponijo s plačilom pristojbine.</t>
  </si>
  <si>
    <t>kineta 90x55 cm</t>
  </si>
  <si>
    <t xml:space="preserve">Odstranitev pokrovov kinete </t>
  </si>
  <si>
    <t>Odstranitev obstoječih krovnih plošč (upoštevati tudi dovaritev 4 kom dvižnih zank na ploščo, fi 22 mm), odvozom na stalno deponijo, vključno s pristojbino.</t>
  </si>
  <si>
    <t>kineta 90x55 - deb. 12cm in vel. pribl. 115 x 100 cm</t>
  </si>
  <si>
    <t>Odstranitev pokrovov kinete - za ponovno uporabo</t>
  </si>
  <si>
    <t>Odstranitev obstoječih krovnih plošč (upoštevati tudi dovaritev 4 kom dvižnih zank na ploščo, fi 22 mm), vključno z odvozom na začasno deponijo.</t>
  </si>
  <si>
    <t>kineta 90x55 - deb. 12cm in vel. 115 x 100 cm</t>
  </si>
  <si>
    <t>Izdelava in polaganje novih krovnih plošč v ležišča (uporabiti je neskrčljivo malto napr. EX-45 K). Pred polaganjem hidroizolacije je treba vse neravnine izravnati s finocementno malto. Hidroizolacija : betonsko površino plošč je treba najprej premazati z Ibitolom, nato po vsej površini privariti 2 (dva) sloja, npr. Izotekt t= 4,0 mm - 2,5 m2/m. Izolirati  je treba tudi zunaji stik med steno in ploščo, vsaj 20 cm pod naležno površino. Sledi vgradnja dodatne zaščite hidroizolacije s točkovno folijo, napr.Tefond- Isostud, 2,5 m2/m ter vgradnja peščene zaščite  d= 5 cm s peskom zrnavosti 0-10 mm, 1,5 m2/m.</t>
  </si>
  <si>
    <t>Opomba: Dimenzije in mere so ocenjene. Plošče se izdela glede na dejansko stanje in po dejanskih izmerah na gradbišču.</t>
  </si>
  <si>
    <t>90x55 - 100 x 115 x 12 cm</t>
  </si>
  <si>
    <t>Sanacija prehoda kineta - AB ali opečni zid</t>
  </si>
  <si>
    <t>Sanacija vstopa kinete v objekt skozi armiranobetonski, kamniti ali opečni zunanji zid,  odvoz odpadnega materiala na stalno deponijo. Izvedba hidroizolacije z izolacijskim materialom - Izotekt T4 in zaščito izolacije.</t>
  </si>
  <si>
    <t>Izdelava čelne stene kinete</t>
  </si>
  <si>
    <t>Dobava in polaganje armatur za kineto. Betoniranje čelne stene kinete. Izdelava in odstranitev dvostranskega opaža stene kinete. Polaganje krovnih plošč za ravni del kinete. Zalitje vseh stikov in odkrušenih mest s plastificirano - akrilno malto. Izdelava hidroizolacije nad krovnimi površinami z eno plastjo Izotekta T4 na predhodni premaz Ibitola. Izdelava zaščitnega sloja nad izolacijo deb. 5 cm s peskom zrnatosti od 0 do 10 mm; 0,8 m2/m.</t>
  </si>
  <si>
    <r>
      <t>Dobava in polaganje PE mikrocevi za polaganje optičnih vlaken dim.</t>
    </r>
    <r>
      <rPr>
        <b/>
        <sz val="10"/>
        <rFont val="Arial"/>
        <family val="2"/>
        <charset val="238"/>
      </rPr>
      <t>16/12 mm</t>
    </r>
    <r>
      <rPr>
        <sz val="10"/>
        <rFont val="Arial"/>
        <family val="2"/>
        <charset val="238"/>
      </rPr>
      <t>, položena v zemljo zunaj vročevodne kinete (ob kineti). V objektih se pusti 2 m zaščitne cevi, za izvedbo zaključka in navezavo naprej.</t>
    </r>
  </si>
  <si>
    <t>Razbremenilna AB plošča</t>
  </si>
  <si>
    <t>Dobava in namestitev montažne armiranobetonske plošče iz MB 30 za namestitev nad vročevod zaradi razbremenitve.
mrežna armatura: 90 kg/m3
debelina: 15 cm
dolžina: 1 m
širina: 1,2 m</t>
  </si>
  <si>
    <t>Razbremenilna AB plošča - polaganje pokrovov obstoječe kinete</t>
  </si>
  <si>
    <t>Dovoz iz začasne deponije ter vgradnja pokrovov obstoječe kinete nad predizolirani vročevod za razbremenitev zaradi majhne globine nadkritja.
debelina: 15 cm
dolžina: 1 m
širina: 1,15 m</t>
  </si>
  <si>
    <t>Prehod za pešce</t>
  </si>
  <si>
    <t xml:space="preserve">Izdelava, vzdrževanje med gradnjo in odstranitev začasnih lesenih prehodov za pešce v širini 1.25 m, z zaščitno ograjo na obeh straneh prehoda. </t>
  </si>
  <si>
    <t>Prehod za osebna in tovorna vozila 16 t</t>
  </si>
  <si>
    <t xml:space="preserve">Izdelava, vzdrževanje med gradnjo in odstranitev začasnih prehodov (mostov) širine do 7,0 m za motorna vozila ter tovornjaake do nosilnosti 16 t, z zaščitno ograjo na obeh straneh prehoda in signalizacijo v skladu z veljavnimi predpisi. Izvajalec mora predložiti ustrezni statični izračun prehoda. </t>
  </si>
  <si>
    <t xml:space="preserve">Zakoličba obstoječih komunalnih naprav (križanja in približevanja) in nadzor upravljalca podzemnih instalacij (vodovod, kanalizacija, plin, vročevod, elektro, javna razsvetljava, TK voj, KTV), ki prečkajo ali kako drugače segajo v profil izkopa (glede na obsežnost objekta in po računu upravljalca). </t>
  </si>
  <si>
    <t>VROČEVOD P457, DN65/160, DN65</t>
  </si>
  <si>
    <t>Zazidava armiranobetonskega, kamnitega ali opečnatega zunanjega zidu pri vstopu novega predizoliranega vročevoda v obstoječi objekt. Pri tem se vgradi zidno tesnilo.
Odvoz odpadnega materiala na stalno deponijo. 
Z vsemi manipulacijami in potrebnim materialom.</t>
  </si>
  <si>
    <t>VROČEVOD P458, DN50/140, DN50</t>
  </si>
  <si>
    <t>kineta 90x55 - deb. 12cm in vel. 115 x 100 cm
Polaganje obstoječih pokrovov po potrebi</t>
  </si>
  <si>
    <t>TOPLOVOD MED ŠKOFIJSKIM DVORCEM IN STOLNICO, DN50/125, DN50</t>
  </si>
  <si>
    <t>Kamnite plošče - betonska podlaga - vgradnja novih</t>
  </si>
  <si>
    <t>Rušenje obstoječih kamnitih plošč z vsemi manipulacijami, z odvozom ruševin na stalno deponijo, vključno s pristojbino. Vgradnja novih plošč enakega videza in kvalitete na pripravljeno betonsko podlago.</t>
  </si>
  <si>
    <t>Betonski tlak</t>
  </si>
  <si>
    <t>Rušenje betonskih površin (betonskih tlakov, koritnic…) debeline do 10cm, z vsemi manipulacijami, z odvozom ruševin na stalno deponijo, vključno s pristojbino in ponovna izdelava tlaka. (tlak je zalikan s fino cementno malto C 12/15).</t>
  </si>
  <si>
    <t xml:space="preserve">Ročni izkop </t>
  </si>
  <si>
    <t>Ročni izkop jarka za cevovod v terenu III - IV. kategorije, z direktnim naklanjem na pomožno transportno sredstvo (samokolnica).</t>
  </si>
  <si>
    <t>Ročni transport obstoječega izkopanega materiala</t>
  </si>
  <si>
    <t>Horizontalni transport gradbenega materiala (max. dolžine cca. 50 m) od gradbene jame do začasne deponije oz. prevoznega sredstva.</t>
  </si>
  <si>
    <t>Ročni transport novega materiala</t>
  </si>
  <si>
    <t>Horizontalni transport gradbenega materiala (max. dolžine cca. 50 m) do gradbene jame od začasne deponije oz. prevoznega sredstva.</t>
  </si>
  <si>
    <t>Rušenje obstoječe kinete - po potrebi</t>
  </si>
  <si>
    <t>Odkrivanje krovnih plošč, rušenje sten in dna obstoječe kinete. 
Nakladanje in odvoz na stalno deponijo s plačilom pristojbine.</t>
  </si>
  <si>
    <t>OPOMBA:
Obstoječo kineto se poruši, če je v slabem stanju. Namesto obstoječe se zgradi novo.</t>
  </si>
  <si>
    <t>Odstranitev obstoječih krovnih plošč (upoštevati tudi dovaritev 4 kom dvižnih zank na ploščo, fi 22 mm), odvozom na začasno deponijo, vključno s pristojbino, čiščenje ter pregled plošč na lokaciji. Polaganje saniranih plošč nazaj v ležišča ( uporabiti je neskrčljivo malto napr. EX-45 K ).Pred polaganjem hidroizolacije je treba vse neravnine izravnati s finocementno malto. Hidroizolacija : betonsko površino plošč je treba najprej premazati z Ibitolom, nato po vsej površini privariti 2 ( dva ) sloja, napr. Izotekt t= 4,0 mm - 2,3 m2/m. Izolirati  je treba tudi zunaji stik med steno in ploščo, vsaj 20 cm pod naležno površino. Sledi vgradnja dodatne zaščite hidroizolacije s točkovno folijo, napr. Tefond - Isostud, 2,3 m2/m ter vgradnja peščene zaščite  d= 5 cm s peskom zrnavosti 0-10 mm, 1,5 m2/m.</t>
  </si>
  <si>
    <t>kineta 90x55 - deb. 13 cm in vel. 110 x 100 cm</t>
  </si>
  <si>
    <t>Kineta - po potrebi</t>
  </si>
  <si>
    <r>
      <t>Izdelava kinete vel. 60 x 40 cm. Betoniranje podložnega betona C12/15, deb. 5 cm; 0,05 m</t>
    </r>
    <r>
      <rPr>
        <vertAlign val="superscript"/>
        <sz val="10"/>
        <rFont val="Arial"/>
        <family val="2"/>
        <charset val="238"/>
      </rPr>
      <t>3</t>
    </r>
    <r>
      <rPr>
        <sz val="10"/>
        <rFont val="Arial"/>
        <family val="2"/>
        <charset val="238"/>
      </rPr>
      <t>/m. Dobava in polaganje armatur za kineto; 5,0 kg/m. Betoniranje dna in sten kinete z betonom C25/30; 0,180 m</t>
    </r>
    <r>
      <rPr>
        <vertAlign val="superscript"/>
        <sz val="10"/>
        <rFont val="Arial"/>
        <family val="2"/>
        <charset val="238"/>
      </rPr>
      <t>3</t>
    </r>
    <r>
      <rPr>
        <sz val="10"/>
        <rFont val="Arial"/>
        <family val="2"/>
        <charset val="238"/>
      </rPr>
      <t>/m. Izdelava in odstranitev dvostranskega opaža sten kinete; 1,80 m2/m. Dobava in polaganje krovnih plošč za ravni del in zavoje kinete iz betona MB20. Zalitje vseh stikov in odkrušenih mest s plastificirano - akrilno malto. Izdelava hidroizolacije nad krovnimi površinami z eno plastjo Izotekta T4 na predhodni premaz Ibitola. Izdelava zaščitnega sloja nad izolacijo deb. 5 cm s peskom zrnatosti od 0 do 10 mm; 0,8 m2/m.</t>
    </r>
  </si>
  <si>
    <t>OPOMBA:
Novo kineto se zgradi, če je obsoječa v slabem stanju. Kinete se v primeru slabega stanja ne obnavlja.</t>
  </si>
  <si>
    <t>SANACIJA KINET IN JAŠKOV</t>
  </si>
  <si>
    <t>5.1.5</t>
  </si>
  <si>
    <t>SANACIJA KINETE - VROČEVOD T415</t>
  </si>
  <si>
    <t>KOLIČINE SANACIJSKIH DEL SO OCENJENE. OBSEG SANACIJE DOLOČITI V SOGLASJU Z NADZOROM INVESTITORJA.</t>
  </si>
  <si>
    <t>I. SANACIJA POŠKODB I. KATEGORIJE</t>
  </si>
  <si>
    <t>Čiščenje betonskih površin z vodnim pritiskom je predvideno po celotni trasi, pokrovi so upoštevani obojestransko, nanos CO2 zapornega sloja po vsej notranji površini kinete. Čiščenje velja tudi za obstoječe jaške AB kinet.</t>
  </si>
  <si>
    <t>Čiščenje betonskih površin</t>
  </si>
  <si>
    <t xml:space="preserve">Čiščenje betonskih površin s peskanjem in vodnim curkom pod visokim pritiskom minimalno 300 barov oziroma z mehansko pnevmatskimi kladivi. Pokrovi se čistijo obojestransko, zunanji del kinete v območju naleganja pokrovov na stene, notranje stene  in dno kinete.
kineta 90x55 cm:
 - dno kinete: 0,9 m x  2 m
 - stene kinete: 0,55 m x 2 m x 2
 - ležišče kinete: 0,11 m x 2 m x 2 
 - pokrov kinete (1,12 m x 1,0m) x 2 x 2 m
 - jaški 
</t>
  </si>
  <si>
    <t xml:space="preserve"> SKUPAJ : </t>
  </si>
  <si>
    <t>Dobava in nanos paropropustnega CO2</t>
  </si>
  <si>
    <r>
      <t>Dobava in nanos paropropustnega CO2 zapornega premaza skupaj s pripravo površine</t>
    </r>
    <r>
      <rPr>
        <b/>
        <u/>
        <sz val="10"/>
        <rFont val="Arial"/>
        <family val="2"/>
        <charset val="238"/>
      </rPr>
      <t xml:space="preserve"> ( notranjost kinete)</t>
    </r>
  </si>
  <si>
    <t>I. SANACIJA POŠKODB II., III., IV in V. KATEGORIJE</t>
  </si>
  <si>
    <t>Odstranitev betona</t>
  </si>
  <si>
    <r>
      <t xml:space="preserve">Odstranitev betona z vodnim curkom  pod visokim pritiskom od 1000 do 1500 barov do globine </t>
    </r>
    <r>
      <rPr>
        <b/>
        <sz val="10"/>
        <rFont val="Arial"/>
        <family val="2"/>
        <charset val="238"/>
      </rPr>
      <t>5 mm</t>
    </r>
    <r>
      <rPr>
        <sz val="10"/>
        <rFont val="Arial"/>
        <family val="2"/>
        <charset val="238"/>
      </rPr>
      <t xml:space="preserve">, do globine karbonatizacije, oziroma mehansko s pnevmatskimi kaldivi.
</t>
    </r>
    <r>
      <rPr>
        <b/>
        <u/>
        <sz val="10"/>
        <rFont val="Arial"/>
        <family val="2"/>
        <charset val="238"/>
      </rPr>
      <t>(notranje stene in obstoječi jaški)</t>
    </r>
  </si>
  <si>
    <t>- upoštevano cca 40 % površine</t>
  </si>
  <si>
    <t>Kombirano ročno – strojno čiščenje vgrajene armature</t>
  </si>
  <si>
    <r>
      <t xml:space="preserve">Kombirano ročno – strojno čiščenje vgrajene armature do stopnje očiščenosti Sa 2,5 , protikorozijska zaščita vgrajene armature z mineralnim premazom v dveh slojih, ki vsebuje stabilne inhibitorje korozije, obračun po m2 AB elementa, upoštevano 5-10 m armature /m2 elementa.
</t>
    </r>
    <r>
      <rPr>
        <b/>
        <u/>
        <sz val="10"/>
        <rFont val="Arial"/>
        <family val="2"/>
        <charset val="238"/>
      </rPr>
      <t>(notranje stene in obstoječi jaški )</t>
    </r>
  </si>
  <si>
    <t>Dobava in nanos adhezijskega sloja in reparaturne malte - do 2 cm</t>
  </si>
  <si>
    <r>
      <t xml:space="preserve">Dobava in nanos adhezijskega sloja in reparaturne malte v skupni debelini do 2 cm (v primeru večjih debelin večslojni nanos) skupaj z vsemi pomožnimi deli </t>
    </r>
    <r>
      <rPr>
        <b/>
        <u/>
        <sz val="10"/>
        <rFont val="Arial"/>
        <family val="2"/>
        <charset val="238"/>
      </rPr>
      <t xml:space="preserve">(pokrovi in notranje stene in obstoječi jaški) </t>
    </r>
  </si>
  <si>
    <t>Dobava in nanos adhezijskega sloja in reparaturne malte - 2 do 4 cm</t>
  </si>
  <si>
    <r>
      <t xml:space="preserve">Dobava in nanos adhezijskega sloja in reparaturne malte v skupni debelini od 2 do 4 cm (v primeru večjih debelin večslojni nanos) skupaj z vsemi pomožnimi deli </t>
    </r>
    <r>
      <rPr>
        <u/>
        <sz val="10"/>
        <rFont val="Arial"/>
        <family val="2"/>
        <charset val="238"/>
      </rPr>
      <t>(</t>
    </r>
    <r>
      <rPr>
        <b/>
        <u/>
        <sz val="10"/>
        <rFont val="Arial"/>
        <family val="2"/>
        <charset val="238"/>
      </rPr>
      <t>pokrovi in notranje stene in obstoječi jaški)</t>
    </r>
    <r>
      <rPr>
        <u/>
        <sz val="10"/>
        <rFont val="Arial"/>
        <family val="2"/>
        <charset val="238"/>
      </rPr>
      <t xml:space="preserve"> </t>
    </r>
  </si>
  <si>
    <t xml:space="preserve"> - upoštevano cca 15 % površine</t>
  </si>
  <si>
    <t>Odstranitev poškodovanega betona</t>
  </si>
  <si>
    <r>
      <t>Odstranitev poškodovanega betona z vodnim pritiskom 1000 do 1500 barov do</t>
    </r>
    <r>
      <rPr>
        <b/>
        <sz val="10"/>
        <rFont val="Arial"/>
        <family val="2"/>
        <charset val="238"/>
      </rPr>
      <t>10 mm</t>
    </r>
    <r>
      <rPr>
        <sz val="10"/>
        <rFont val="Arial"/>
        <family val="2"/>
        <charset val="238"/>
      </rPr>
      <t xml:space="preserve">oziroma do globine karbonatizacije in mehansko s  pnevmatskimi kladivi - delo je med ovirami. Kombinirano ročno strojno čiščenje vgrajene armature do stopnje čistosti Sa 2,5 , protikorozijska zaščita vgrajene armature z mineralnim premazom, ki vsebuje stabilne inhibitorje korozije, v dveh slojih, (upoštevano 5-10 tm armaturnih palic / m2 elementa - delo med ovirami). Dobava in nanos adhezijskega sloja in neskrčljive polimerno modificirane sanacijske malte, ki vsebuje inhibitorje korozije, v skupni debelini do 2 cm (v primeru večjih debelin večslojni nanos), skupaj s pomožnimi deli - delo med ovirami.
</t>
    </r>
    <r>
      <rPr>
        <b/>
        <u/>
        <sz val="10"/>
        <rFont val="Arial"/>
        <family val="2"/>
        <charset val="238"/>
      </rPr>
      <t>Dno kinete.</t>
    </r>
  </si>
  <si>
    <t>Sanacija dna kinete</t>
  </si>
  <si>
    <t>Nabava, dobava betona C30/37 (S4/S5) granulacije 0-4mm, z mikroarmaturo ter izdelava reprofilacije dna kinete v debelini 3-5cm na predhodno premazano površino z emulzijo vključno s finim zaribavanjem in vsemi ročnimi in strojnimi transporti do mesta vgradnje kompletno z predhodno zaščito vročevodnih cevi z filcem.</t>
  </si>
  <si>
    <t>Obdelava vertikalnih in horizontalnih fug</t>
  </si>
  <si>
    <t>Obdelava vertikalnih in horizontalnih fug med betonskimi elementi kinete s čiščenjem odstranitvijo odvečnega betona in dobava in nanos adhezijskega sloja in reparaturne malte, do debeline 4 cm.</t>
  </si>
  <si>
    <t xml:space="preserve"> - 2,0 m x 0,10 m x 2 kos</t>
  </si>
  <si>
    <t>Sanacija roba ležišč pokrovov betonskih plošč</t>
  </si>
  <si>
    <t xml:space="preserve">Sanacija roba ležišč pokrovov betonskih plošč z dvostranskim opažem in nanosom adhezijskega sloja in reparaturne malte v skupni debelini do 4cm.
</t>
  </si>
  <si>
    <t xml:space="preserve"> 0.12 m x 2 m x 2</t>
  </si>
  <si>
    <t>III. INJEKTIRANJE RAZPOK</t>
  </si>
  <si>
    <t>Injektiranje razpok v betonu širine do 2 mm</t>
  </si>
  <si>
    <t>Injektiranje razpok v betonu širine do 2 mm z nizkoviskozno epoksidno smolo, skupaj z dobavo materiala in z vsemi pomožnimi deli</t>
  </si>
  <si>
    <t>IV. OJAČITEV POKROVOV Z DOLEPLJANJEM LAMEL</t>
  </si>
  <si>
    <t>Dobava in montaža karbonskih vezi</t>
  </si>
  <si>
    <t xml:space="preserve">Dobava in montaža karbonskih vezi CFK dimenzij 50/1,2 mm, E = 21000 kN/m2 sig v = 200 kN/cm2, skupaj s pripravo podlage in lepilom ter z vsemi pomožnimi deli   </t>
  </si>
  <si>
    <t>Čiščenje ostankov betona</t>
  </si>
  <si>
    <t>Čiščenje ostankov betona, izolacije, okruškov, ostankov opaža, mulja,z iznosom in odvozom na deponijo.</t>
  </si>
  <si>
    <t>ure</t>
  </si>
  <si>
    <t>Strojno in ročno čiščenje sprijete malte</t>
  </si>
  <si>
    <t>Strojno in ročno čiščenje sprijete malte v fugah med krovnimi ploščami in ležišči.</t>
  </si>
  <si>
    <t>Nadzor in kontrola kakovosti</t>
  </si>
  <si>
    <r>
      <t xml:space="preserve">Investitorjev nadzor nad kvaliteto sanacije armiranobetonskih površin - kontrola kakovosti vgrajenih materijalov, kontrola postopkov tehnologije  vgrajevanja in pomoč investitorju pri spremembah ali dopolnitvah pri izvajanju sanacije. </t>
    </r>
    <r>
      <rPr>
        <b/>
        <sz val="10"/>
        <rFont val="Arial"/>
        <family val="2"/>
        <charset val="238"/>
      </rPr>
      <t xml:space="preserve">Izvajalca nadzora določi investitor! </t>
    </r>
    <r>
      <rPr>
        <sz val="10"/>
        <rFont val="Arial"/>
        <family val="2"/>
        <charset val="238"/>
      </rPr>
      <t xml:space="preserve">  </t>
    </r>
  </si>
  <si>
    <t>A - GLAVNI PLINOVODI</t>
  </si>
  <si>
    <t>4.1 GRADBENA DELA</t>
  </si>
  <si>
    <t>šifra plinovoda, ulica</t>
  </si>
  <si>
    <t>material plinovoda</t>
  </si>
  <si>
    <t>dimenzija
plinovoda</t>
  </si>
  <si>
    <t>dolžina
plinovoda</t>
  </si>
  <si>
    <t>4.1.1</t>
  </si>
  <si>
    <t>PE100</t>
  </si>
  <si>
    <t>225x13.4</t>
  </si>
  <si>
    <t>4.0</t>
  </si>
  <si>
    <t>4.1</t>
  </si>
  <si>
    <t>PLINOVOD N-18000, PE225x13.4</t>
  </si>
  <si>
    <t>! VSI STROŠKI POVEZANI Z ZAVAROVANJEM GRADBIŠČA MORAJO BITI ZAJETI V ENOTNIH CENAH !</t>
  </si>
  <si>
    <t>Površinski odkop humusa - odvoz na deponijo</t>
  </si>
  <si>
    <t xml:space="preserve">Površinski odkop humusa debeline do 30 cm, z vsemi manipulacijami, z odvozom na začasno deponijo, dovozom, razstiranjem, planiranjem, posejanjem travnatega semena in negovanjem do vzklitja. </t>
  </si>
  <si>
    <t>Asfalt - vgradnja pločnik širine do 2,0 m - 5 cm</t>
  </si>
  <si>
    <r>
      <t xml:space="preserve">Dobava in vgrajevanje enoslojnega asfalta, odstranjevanje sloja tampona v debelini </t>
    </r>
    <r>
      <rPr>
        <sz val="10"/>
        <rFont val="Arial"/>
        <family val="2"/>
        <charset val="238"/>
      </rPr>
      <t>asfalta, fino planiranje in valjanje podlage, obrizg z emulzijo, obdelava stika med novim in starim asfaltom in (po potrebi) obnovitvitev horizontalne prometne signalizacije.</t>
    </r>
  </si>
  <si>
    <t>asfaltbeton: vezana obrabno zaporna plast AC 8 surf B 70/100 A5, d = 5 cm</t>
  </si>
  <si>
    <t>Obnova obstoječega plinovoda brez izkopa</t>
  </si>
  <si>
    <t xml:space="preserve">Obnova obstoječega plinovoda iz jekla po sistemu burst-lining, kompletno z rušenjem cevi z razbijalnim trnom in  </t>
  </si>
  <si>
    <t>uvlačenjem nove dodatno oplaščene polietilenske cevi (glej popis strojnih del).</t>
  </si>
  <si>
    <t>jeklo, DN200 --&gt; PE225x13.4</t>
  </si>
  <si>
    <t>m</t>
  </si>
  <si>
    <t>Priprava gradbene jame za izvedbo sanacije plinovoda</t>
  </si>
  <si>
    <t>Priprava gradbene jame v zemljišču III. kategorije z razpiranjem in opaženjem sten izkopa (po potrebi), z odvozom izkopanega</t>
  </si>
  <si>
    <t>materiala na stalno deponijo in z zasipom z novodopeljanim tamponskim materialom,</t>
  </si>
  <si>
    <t>dimenzije:</t>
  </si>
  <si>
    <t>8m x 2m x 2m</t>
  </si>
  <si>
    <t>4m x 2m x 2m</t>
  </si>
  <si>
    <t>Zasip - posteljica / plinovodi</t>
  </si>
  <si>
    <t>Dobava in vgradnja posteljice z dopeljanim peskom 0/4 mm za posteljico in obsip plinovoda, do višine 10 cm nad temenom cevi (po detajlu iz projekta), s planiranjem in utrjevanjem. Natančnost izdelave posteljice je +/- 1 cm.</t>
  </si>
  <si>
    <r>
      <t xml:space="preserve">Dobava in polaganje opozorilnega PVC traku, rumene barve z oznako </t>
    </r>
    <r>
      <rPr>
        <b/>
        <sz val="10"/>
        <rFont val="Arial"/>
        <family val="2"/>
        <charset val="238"/>
      </rPr>
      <t>POZOR PLINOVOD</t>
    </r>
    <r>
      <rPr>
        <sz val="10"/>
        <rFont val="Arial"/>
        <family val="2"/>
        <charset val="238"/>
      </rPr>
      <t>.</t>
    </r>
  </si>
  <si>
    <t>AB plošča</t>
  </si>
  <si>
    <t>Dobava montažne armiranobetonske plošče iz C 12/15 za cestno kapo in postavitev na niveleto.</t>
  </si>
  <si>
    <t>Obbetoniranje LŽ kape</t>
  </si>
  <si>
    <t>Postavitev in obbetoniranje litoželezne kape.</t>
  </si>
  <si>
    <t>Prehod za pešce in osebna vozila</t>
  </si>
  <si>
    <t xml:space="preserve">zdelava, vzdrževanje med gradnjo in odstranitev začasnih lesenih prehodov širine 3.0 za pešce in motorna osebna vozila do nosilnosti 2000 kg, z zaščitno ograjo na obeh straneh prehoda in signalizacijo v skladu z veljavnimi predpisi. Izvajalec mora predložiti ustrezni statični izračun prehoda. </t>
  </si>
  <si>
    <t>Dodatno oplaščena cev iz materiala PE100, SDR 17</t>
  </si>
  <si>
    <t>Plinovodna cev iz materiala PE 100, dodatno oplaščena z zaščitnim ovojem odpornim proti brazdam in točkovnim obremenitvam,</t>
  </si>
  <si>
    <t>za izvedbo sanacije plinovoda brez izkopov z razbijanjem stare cevi, za spajanje s sočelnim varjenjem, po DIN 8074 in DIN 8075, PE100, SDR 17 skupaj z dodatkom  za razrez in sočelnim varjenjem.</t>
  </si>
  <si>
    <t>PE 225x13,4</t>
  </si>
  <si>
    <t>R  E K A P I T U L A C I J A</t>
  </si>
  <si>
    <t>zap. št.</t>
  </si>
  <si>
    <t>OBJEKT</t>
  </si>
  <si>
    <t>vrednost                                               ( v EUR )</t>
  </si>
  <si>
    <t>S K U P A J :</t>
  </si>
  <si>
    <t>brez davka na dodano vrednost</t>
  </si>
  <si>
    <t>Podpis odgovorne osebe ponudnika :</t>
  </si>
  <si>
    <t>30III-793-00 PRESTAVITEV VROČEVODA DN700 T2700 NA OBMOČJU VILHARJEVE CESTE</t>
  </si>
  <si>
    <t>30III-806-00 GRADNJA IN PREVZEM VROČEVODA T415 NA OBMOČJU DOLNIČARJEVE</t>
  </si>
  <si>
    <t>Zaščitni sistem za črpalko</t>
  </si>
  <si>
    <t>5.3 ELEKTRO DELA</t>
  </si>
  <si>
    <t>5.3.1</t>
  </si>
  <si>
    <t>SKUPAJ  gradbena in elektro dela</t>
  </si>
  <si>
    <t>Gradbena dela</t>
  </si>
  <si>
    <t>Elektro dela</t>
  </si>
  <si>
    <t>Monitoring - Kartiranje razpok</t>
  </si>
  <si>
    <t xml:space="preserve">Priprava gradbišča, zarisovanje trase, določitev globin izkopa in zakoličba trase, zavarovanje zakoličbe in izdelava zakoličbenega načrta </t>
  </si>
  <si>
    <t>izvedba Energetika Ljubljana</t>
  </si>
  <si>
    <t>toplovod</t>
  </si>
  <si>
    <t xml:space="preserve">Monitoring oz. fotoevidentiranje razpok in drugih poškodb v vplivnem območju - opazovanje dveh objektov. Začetni - ničelni podrobni pregled zunanjosti in notranjosti, po potrebi vmesni pregled z poročilom ter zaključni pregled. Po potrebi se na evidentirane značilne razpoke namesti mavčne plombe. Obračun po računu z manipulativnimi stroški. Izvajalca potrdi Energetika Ljubljana. </t>
  </si>
  <si>
    <t>5.3</t>
  </si>
  <si>
    <t>Zakoličba obstoječih komunalnih naprav (križanja in približevanja) in nadzor upravljalca podzemnih instalacij (vodovod, kanalizacija, plin, vročevod, elektro, javna razsvetljava, TK voj, KTV), ki prečkajo ali kako drugače segajo v profil izkopa (glede na obsežnost objekta in po računu upravljalca).</t>
  </si>
  <si>
    <t>Odkrivanje krovnih plošč, rušenje sten in kjer je potrebno tudi dna obstoječe kinete. Kjer ostane dno, se dno očisti in pripravi za vgradnjo predizoliranega vročevoda po isti trasi. V ceni rušenja obstoječe kinete upoštevati uporabo primernih rušilnih sredstev!
Nakladanje in odvoz na stalno deponijo s plačilom pristojbine.</t>
  </si>
  <si>
    <t>30II-1007-00 OBNOVA PLINOVODA N18000 - ODSEK CESTA V ROŽNO DOLINO - BLEIWEISOVA CESTA</t>
  </si>
  <si>
    <t>OBNOVA PLINOVODA N18000 - ODSEK CESTA V ROŽNO DOLINO - BLEIWEISSOVA CESTA</t>
  </si>
  <si>
    <t>N-18000, C. V RD - BLEIWEISSOVA</t>
  </si>
  <si>
    <t>C. V ROŽNO DOLINO - BLEIWEISSOVA C.</t>
  </si>
  <si>
    <t>Zakoličbo izvede JPEnergetika Ljubljana</t>
  </si>
  <si>
    <t>Priprava gradbene jame za izvedbo obnove vozlišča</t>
  </si>
  <si>
    <t>4m x 3m x 2m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</si>
</sst>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SIT&quot;_-;\-* #,##0.00\ &quot;SIT&quot;_-;_-* &quot;-&quot;??\ &quot;SIT&quot;_-;_-@_-"/>
    <numFmt numFmtId="165" formatCode=";;;"/>
  </numFmts>
  <fonts count="34" x14ac:knownFonts="1">
    <font>
      <sz val="10"/>
      <name val="Arial CE"/>
      <charset val="238"/>
    </font>
    <font>
      <sz val="10"/>
      <name val="Arial CE"/>
      <charset val="238"/>
    </font>
    <font>
      <sz val="10"/>
      <name val="Times New Roman"/>
      <family val="1"/>
      <charset val="238"/>
    </font>
    <font>
      <sz val="10"/>
      <name val="Arial"/>
      <family val="2"/>
      <charset val="238"/>
    </font>
    <font>
      <b/>
      <sz val="10"/>
      <name val="Arial"/>
      <family val="2"/>
      <charset val="238"/>
    </font>
    <font>
      <b/>
      <sz val="12"/>
      <name val="Arial"/>
      <family val="2"/>
      <charset val="238"/>
    </font>
    <font>
      <strike/>
      <sz val="10"/>
      <name val="Arial"/>
      <family val="2"/>
      <charset val="238"/>
    </font>
    <font>
      <b/>
      <u/>
      <sz val="10"/>
      <name val="Arial"/>
      <family val="2"/>
      <charset val="238"/>
    </font>
    <font>
      <vertAlign val="superscript"/>
      <sz val="10"/>
      <name val="Arial"/>
      <family val="2"/>
      <charset val="238"/>
    </font>
    <font>
      <b/>
      <sz val="14"/>
      <name val="Arial"/>
      <family val="2"/>
      <charset val="238"/>
    </font>
    <font>
      <sz val="10"/>
      <color theme="1"/>
      <name val="Arial"/>
      <family val="2"/>
      <charset val="238"/>
    </font>
    <font>
      <sz val="11"/>
      <name val="Arial"/>
      <family val="2"/>
      <charset val="238"/>
    </font>
    <font>
      <i/>
      <sz val="10"/>
      <color rgb="FF7F7F7F"/>
      <name val="Arial"/>
      <family val="2"/>
      <charset val="238"/>
    </font>
    <font>
      <sz val="10"/>
      <name val="Times New Roman CE"/>
      <charset val="238"/>
    </font>
    <font>
      <sz val="12"/>
      <name val="Arial"/>
      <family val="2"/>
      <charset val="238"/>
    </font>
    <font>
      <strike/>
      <sz val="12"/>
      <name val="Arial"/>
      <family val="2"/>
      <charset val="238"/>
    </font>
    <font>
      <b/>
      <sz val="10"/>
      <name val="Arial CE"/>
      <charset val="238"/>
    </font>
    <font>
      <b/>
      <sz val="10"/>
      <name val="Symbol"/>
      <family val="1"/>
      <charset val="2"/>
    </font>
    <font>
      <sz val="10"/>
      <name val="Symbol"/>
      <family val="1"/>
      <charset val="2"/>
    </font>
    <font>
      <i/>
      <sz val="10"/>
      <name val="Arial"/>
      <family val="2"/>
      <charset val="238"/>
    </font>
    <font>
      <u/>
      <sz val="10"/>
      <name val="Arial"/>
      <family val="2"/>
      <charset val="238"/>
    </font>
    <font>
      <b/>
      <i/>
      <sz val="10"/>
      <name val="Arial"/>
      <family val="2"/>
      <charset val="238"/>
    </font>
    <font>
      <sz val="10"/>
      <name val="Times New Roman CE"/>
      <family val="1"/>
      <charset val="238"/>
    </font>
    <font>
      <sz val="10"/>
      <color indexed="8"/>
      <name val="Arial"/>
      <family val="2"/>
      <charset val="238"/>
    </font>
    <font>
      <i/>
      <sz val="10"/>
      <color indexed="8"/>
      <name val="Arial"/>
      <family val="2"/>
      <charset val="238"/>
    </font>
    <font>
      <sz val="11"/>
      <name val="Calibri"/>
      <family val="2"/>
      <charset val="238"/>
    </font>
    <font>
      <b/>
      <u/>
      <sz val="20"/>
      <name val="Arial"/>
      <family val="2"/>
      <charset val="238"/>
    </font>
    <font>
      <b/>
      <sz val="16"/>
      <name val="Arial"/>
      <family val="2"/>
      <charset val="238"/>
    </font>
    <font>
      <b/>
      <i/>
      <sz val="12"/>
      <name val="Arial"/>
      <family val="2"/>
      <charset val="238"/>
    </font>
    <font>
      <sz val="8"/>
      <name val="Arial"/>
      <family val="2"/>
      <charset val="238"/>
    </font>
    <font>
      <sz val="10"/>
      <color rgb="FFFF0000"/>
      <name val="Arial"/>
      <family val="2"/>
      <charset val="238"/>
    </font>
    <font>
      <b/>
      <sz val="10"/>
      <color rgb="FFFF0000"/>
      <name val="Arial"/>
      <family val="2"/>
      <charset val="238"/>
    </font>
    <font>
      <strike/>
      <sz val="10"/>
      <color rgb="FFFF0000"/>
      <name val="Arial"/>
      <family val="2"/>
      <charset val="238"/>
    </font>
    <font>
      <sz val="8"/>
      <name val="Arial CE"/>
      <charset val="238"/>
    </font>
  </fonts>
  <fills count="5">
    <fill>
      <patternFill patternType="none"/>
    </fill>
    <fill>
      <patternFill patternType="gray125"/>
    </fill>
    <fill>
      <patternFill patternType="solid">
        <fgColor indexed="47"/>
        <bgColor indexed="64"/>
      </patternFill>
    </fill>
    <fill>
      <patternFill patternType="solid">
        <fgColor theme="0" tint="-0.14996795556505021"/>
        <bgColor indexed="64"/>
      </patternFill>
    </fill>
    <fill>
      <patternFill patternType="solid">
        <fgColor indexed="45"/>
        <bgColor indexed="64"/>
      </patternFill>
    </fill>
  </fills>
  <borders count="33">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right/>
      <top style="hair">
        <color indexed="64"/>
      </top>
      <bottom style="mediumDashDot">
        <color indexed="64"/>
      </bottom>
      <diagonal/>
    </border>
    <border>
      <left/>
      <right/>
      <top style="mediumDashDot">
        <color indexed="64"/>
      </top>
      <bottom/>
      <diagonal/>
    </border>
    <border>
      <left style="hair">
        <color indexed="64"/>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thin">
        <color auto="1"/>
      </left>
      <right style="thin">
        <color auto="1"/>
      </right>
      <top style="thin">
        <color auto="1"/>
      </top>
      <bottom style="thin">
        <color auto="1"/>
      </bottom>
      <diagonal/>
    </border>
    <border>
      <left style="hair">
        <color indexed="64"/>
      </left>
      <right style="hair">
        <color indexed="64"/>
      </right>
      <top style="hair">
        <color indexed="64"/>
      </top>
      <bottom style="thin">
        <color indexed="64"/>
      </bottom>
      <diagonal/>
    </border>
    <border>
      <left/>
      <right/>
      <top/>
      <bottom style="double">
        <color indexed="64"/>
      </bottom>
      <diagonal/>
    </border>
    <border>
      <left/>
      <right/>
      <top style="double">
        <color indexed="64"/>
      </top>
      <bottom style="double">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indexed="64"/>
      </left>
      <right/>
      <top/>
      <bottom/>
      <diagonal/>
    </border>
    <border>
      <left/>
      <right/>
      <top style="medium">
        <color rgb="FF000000"/>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right/>
      <top style="hair">
        <color indexed="64"/>
      </top>
      <bottom/>
      <diagonal/>
    </border>
  </borders>
  <cellStyleXfs count="18">
    <xf numFmtId="0" fontId="0" fillId="0" borderId="0"/>
    <xf numFmtId="0" fontId="2" fillId="0" borderId="0"/>
    <xf numFmtId="164" fontId="1" fillId="0" borderId="0" applyFont="0" applyFill="0" applyBorder="0" applyAlignment="0" applyProtection="0"/>
    <xf numFmtId="0" fontId="10" fillId="0" borderId="0"/>
    <xf numFmtId="0" fontId="10" fillId="0" borderId="0"/>
    <xf numFmtId="0" fontId="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applyNumberFormat="0" applyFill="0" applyBorder="0" applyAlignment="0" applyProtection="0"/>
    <xf numFmtId="0" fontId="13" fillId="0" borderId="0"/>
    <xf numFmtId="164" fontId="1" fillId="0" borderId="0" applyFont="0" applyFill="0" applyBorder="0" applyAlignment="0" applyProtection="0"/>
    <xf numFmtId="0" fontId="1" fillId="0" borderId="0"/>
    <xf numFmtId="0" fontId="2" fillId="0" borderId="0"/>
    <xf numFmtId="0" fontId="2" fillId="0" borderId="0"/>
  </cellStyleXfs>
  <cellXfs count="446">
    <xf numFmtId="0" fontId="0" fillId="0" borderId="0" xfId="0"/>
    <xf numFmtId="0" fontId="3" fillId="0" borderId="0" xfId="0" applyFont="1" applyFill="1" applyProtection="1"/>
    <xf numFmtId="4" fontId="4" fillId="0" borderId="5" xfId="0" applyNumberFormat="1" applyFont="1" applyFill="1" applyBorder="1" applyAlignment="1" applyProtection="1">
      <alignment horizontal="center" vertical="center"/>
    </xf>
    <xf numFmtId="49" fontId="3" fillId="0" borderId="6" xfId="0" applyNumberFormat="1" applyFont="1" applyFill="1" applyBorder="1" applyAlignment="1" applyProtection="1">
      <alignment vertical="center"/>
    </xf>
    <xf numFmtId="4" fontId="3" fillId="0" borderId="6" xfId="2" applyNumberFormat="1" applyFont="1" applyFill="1" applyBorder="1" applyAlignment="1" applyProtection="1">
      <alignment horizontal="right" vertical="center"/>
    </xf>
    <xf numFmtId="4" fontId="4" fillId="0" borderId="6" xfId="2" applyNumberFormat="1" applyFont="1" applyFill="1" applyBorder="1" applyAlignment="1" applyProtection="1">
      <alignment horizontal="right"/>
    </xf>
    <xf numFmtId="0" fontId="4" fillId="3" borderId="6" xfId="13" applyFont="1" applyFill="1" applyBorder="1" applyAlignment="1" applyProtection="1">
      <alignment horizontal="center" vertical="center"/>
    </xf>
    <xf numFmtId="0" fontId="4" fillId="0" borderId="6" xfId="13" applyFont="1" applyBorder="1" applyAlignment="1" applyProtection="1">
      <alignment horizontal="center" vertical="center"/>
    </xf>
    <xf numFmtId="4" fontId="4" fillId="0" borderId="6" xfId="13" applyNumberFormat="1" applyFont="1" applyBorder="1" applyAlignment="1" applyProtection="1">
      <alignment horizontal="right" vertical="center"/>
    </xf>
    <xf numFmtId="4" fontId="4" fillId="0" borderId="6" xfId="13" applyNumberFormat="1" applyFont="1" applyFill="1" applyBorder="1" applyAlignment="1" applyProtection="1">
      <alignment horizontal="right" vertical="center"/>
    </xf>
    <xf numFmtId="4" fontId="4" fillId="0" borderId="0" xfId="2" applyNumberFormat="1" applyFont="1" applyFill="1" applyBorder="1" applyAlignment="1" applyProtection="1">
      <alignment horizontal="right"/>
    </xf>
    <xf numFmtId="0" fontId="4" fillId="0" borderId="11" xfId="13" applyFont="1" applyBorder="1" applyAlignment="1" applyProtection="1">
      <alignment horizontal="center" vertical="center"/>
    </xf>
    <xf numFmtId="0" fontId="4" fillId="0" borderId="11" xfId="13" applyFont="1" applyBorder="1" applyAlignment="1" applyProtection="1">
      <alignment vertical="center" wrapText="1"/>
    </xf>
    <xf numFmtId="0" fontId="3" fillId="0" borderId="11" xfId="13" applyFont="1" applyBorder="1" applyAlignment="1" applyProtection="1">
      <alignment vertical="center" wrapText="1"/>
    </xf>
    <xf numFmtId="4" fontId="4" fillId="0" borderId="11" xfId="13" applyNumberFormat="1" applyFont="1" applyBorder="1" applyAlignment="1" applyProtection="1">
      <alignment horizontal="right" vertical="center"/>
    </xf>
    <xf numFmtId="0" fontId="4" fillId="0" borderId="12" xfId="0" applyFont="1" applyFill="1" applyBorder="1" applyAlignment="1" applyProtection="1"/>
    <xf numFmtId="0" fontId="3" fillId="0" borderId="0" xfId="0" applyFont="1" applyFill="1" applyAlignment="1" applyProtection="1">
      <alignment horizontal="center"/>
    </xf>
    <xf numFmtId="0" fontId="3" fillId="0" borderId="6" xfId="0" applyFont="1" applyFill="1" applyBorder="1" applyAlignment="1" applyProtection="1">
      <alignment horizontal="center" vertical="center"/>
    </xf>
    <xf numFmtId="0" fontId="4" fillId="0" borderId="0" xfId="0" applyFont="1" applyFill="1" applyBorder="1" applyAlignment="1" applyProtection="1">
      <alignment horizontal="right"/>
    </xf>
    <xf numFmtId="0" fontId="3" fillId="0" borderId="0" xfId="0" applyFont="1" applyFill="1" applyBorder="1" applyAlignment="1" applyProtection="1">
      <alignment horizontal="center"/>
    </xf>
    <xf numFmtId="0" fontId="3" fillId="0" borderId="0" xfId="0" applyFont="1" applyFill="1" applyBorder="1" applyProtection="1"/>
    <xf numFmtId="0" fontId="4" fillId="0" borderId="0" xfId="0" applyFont="1" applyFill="1" applyBorder="1" applyProtection="1"/>
    <xf numFmtId="0" fontId="5" fillId="0" borderId="0" xfId="0" applyFont="1" applyFill="1" applyBorder="1" applyProtection="1"/>
    <xf numFmtId="0" fontId="9" fillId="0" borderId="0" xfId="0" applyFont="1" applyFill="1" applyAlignment="1" applyProtection="1">
      <alignment vertical="center"/>
    </xf>
    <xf numFmtId="49" fontId="4" fillId="0" borderId="0" xfId="0" applyNumberFormat="1" applyFont="1" applyAlignment="1" applyProtection="1">
      <alignment horizontal="right" vertical="top"/>
    </xf>
    <xf numFmtId="0" fontId="4" fillId="0" borderId="0" xfId="0" applyFont="1" applyAlignment="1" applyProtection="1">
      <alignment horizontal="right" vertical="top"/>
    </xf>
    <xf numFmtId="0" fontId="4" fillId="0" borderId="0" xfId="0" applyFont="1" applyAlignment="1" applyProtection="1">
      <alignment horizontal="centerContinuous" vertical="top"/>
    </xf>
    <xf numFmtId="4" fontId="6" fillId="0" borderId="0" xfId="0" applyNumberFormat="1" applyFont="1" applyAlignment="1" applyProtection="1">
      <alignment horizontal="right" vertical="top"/>
    </xf>
    <xf numFmtId="0" fontId="3" fillId="0" borderId="0" xfId="0" applyFont="1" applyAlignment="1" applyProtection="1">
      <alignment horizontal="right" vertical="top"/>
    </xf>
    <xf numFmtId="0" fontId="3" fillId="0" borderId="0" xfId="0" applyFont="1" applyAlignment="1" applyProtection="1">
      <alignment vertical="top"/>
    </xf>
    <xf numFmtId="0" fontId="3" fillId="0" borderId="2" xfId="0" applyFont="1" applyBorder="1" applyAlignment="1" applyProtection="1">
      <alignment horizontal="right" vertical="top"/>
    </xf>
    <xf numFmtId="0" fontId="3" fillId="0" borderId="2" xfId="0" applyFont="1" applyBorder="1" applyAlignment="1" applyProtection="1">
      <alignment vertical="top"/>
    </xf>
    <xf numFmtId="4" fontId="6" fillId="0" borderId="2" xfId="0" applyNumberFormat="1" applyFont="1" applyBorder="1" applyAlignment="1" applyProtection="1">
      <alignment horizontal="right" vertical="top"/>
    </xf>
    <xf numFmtId="4" fontId="3" fillId="0" borderId="0" xfId="0" applyNumberFormat="1" applyFont="1" applyFill="1" applyBorder="1" applyAlignment="1" applyProtection="1">
      <alignment horizontal="right"/>
    </xf>
    <xf numFmtId="0" fontId="3" fillId="0" borderId="0" xfId="0" applyFont="1" applyFill="1" applyBorder="1" applyAlignment="1" applyProtection="1">
      <alignment horizontal="right"/>
    </xf>
    <xf numFmtId="0" fontId="3" fillId="0" borderId="0" xfId="0" applyFont="1" applyBorder="1" applyAlignment="1" applyProtection="1">
      <alignment horizontal="center"/>
    </xf>
    <xf numFmtId="4" fontId="3" fillId="0" borderId="0" xfId="0" applyNumberFormat="1" applyFont="1" applyBorder="1" applyAlignment="1" applyProtection="1">
      <alignment horizontal="right"/>
    </xf>
    <xf numFmtId="0" fontId="3" fillId="0" borderId="0" xfId="0" applyFont="1" applyBorder="1" applyAlignment="1" applyProtection="1">
      <alignment horizontal="right"/>
    </xf>
    <xf numFmtId="0" fontId="4" fillId="0" borderId="0" xfId="0" applyFont="1" applyFill="1" applyBorder="1" applyAlignment="1" applyProtection="1">
      <alignment horizontal="left" vertical="top" wrapText="1"/>
    </xf>
    <xf numFmtId="0" fontId="3" fillId="0" borderId="0" xfId="0" applyFont="1" applyFill="1" applyBorder="1" applyAlignment="1" applyProtection="1">
      <alignment horizontal="left" vertical="top" wrapText="1"/>
    </xf>
    <xf numFmtId="0" fontId="4" fillId="0" borderId="3" xfId="0" applyFont="1" applyFill="1" applyBorder="1" applyAlignment="1" applyProtection="1">
      <alignment horizontal="right" vertical="top"/>
    </xf>
    <xf numFmtId="0" fontId="3" fillId="0" borderId="3" xfId="0" applyFont="1" applyFill="1" applyBorder="1" applyAlignment="1" applyProtection="1">
      <alignment horizontal="right" vertical="top"/>
    </xf>
    <xf numFmtId="0" fontId="3" fillId="0" borderId="3" xfId="0" applyFont="1" applyFill="1" applyBorder="1" applyAlignment="1" applyProtection="1">
      <alignment horizontal="center" vertical="top"/>
    </xf>
    <xf numFmtId="4" fontId="4" fillId="0" borderId="3" xfId="0" applyNumberFormat="1" applyFont="1" applyFill="1" applyBorder="1" applyAlignment="1" applyProtection="1">
      <alignment horizontal="right" vertical="top"/>
    </xf>
    <xf numFmtId="0" fontId="3" fillId="0" borderId="2" xfId="0" applyFont="1" applyFill="1" applyBorder="1" applyAlignment="1" applyProtection="1">
      <alignment horizontal="right"/>
    </xf>
    <xf numFmtId="0" fontId="3" fillId="0" borderId="2" xfId="0" applyFont="1" applyFill="1" applyBorder="1" applyAlignment="1" applyProtection="1">
      <alignment horizontal="center"/>
    </xf>
    <xf numFmtId="4" fontId="3" fillId="0" borderId="2" xfId="0" applyNumberFormat="1" applyFont="1" applyFill="1" applyBorder="1" applyAlignment="1" applyProtection="1">
      <alignment horizontal="right"/>
    </xf>
    <xf numFmtId="2" fontId="3" fillId="0" borderId="0" xfId="0" applyNumberFormat="1" applyFont="1" applyFill="1" applyBorder="1" applyAlignment="1" applyProtection="1">
      <alignment horizontal="right"/>
    </xf>
    <xf numFmtId="2" fontId="3" fillId="0" borderId="1" xfId="0" applyNumberFormat="1" applyFont="1" applyFill="1" applyBorder="1" applyAlignment="1" applyProtection="1">
      <alignment horizontal="right"/>
    </xf>
    <xf numFmtId="0" fontId="3" fillId="0" borderId="1" xfId="0" applyFont="1" applyFill="1" applyBorder="1" applyAlignment="1" applyProtection="1">
      <alignment horizontal="center"/>
    </xf>
    <xf numFmtId="4" fontId="3" fillId="0" borderId="1" xfId="0" applyNumberFormat="1" applyFont="1" applyFill="1" applyBorder="1" applyAlignment="1" applyProtection="1">
      <alignment horizontal="right"/>
    </xf>
    <xf numFmtId="2" fontId="3" fillId="0" borderId="2" xfId="0" applyNumberFormat="1" applyFont="1" applyFill="1" applyBorder="1" applyAlignment="1" applyProtection="1">
      <alignment horizontal="right"/>
    </xf>
    <xf numFmtId="0" fontId="3" fillId="0" borderId="0" xfId="0" applyFont="1" applyBorder="1" applyAlignment="1" applyProtection="1">
      <alignment vertical="top"/>
    </xf>
    <xf numFmtId="4" fontId="6" fillId="0" borderId="0" xfId="0" applyNumberFormat="1" applyFont="1" applyBorder="1" applyAlignment="1" applyProtection="1">
      <alignment horizontal="right" vertical="top"/>
    </xf>
    <xf numFmtId="0" fontId="3" fillId="0" borderId="0" xfId="0" applyFont="1" applyBorder="1" applyAlignment="1" applyProtection="1">
      <alignment horizontal="right" vertical="top"/>
    </xf>
    <xf numFmtId="0" fontId="3" fillId="0" borderId="0" xfId="3" applyFont="1" applyBorder="1" applyAlignment="1" applyProtection="1">
      <alignment horizontal="center"/>
    </xf>
    <xf numFmtId="4" fontId="3" fillId="0" borderId="0" xfId="3" applyNumberFormat="1" applyFont="1" applyBorder="1" applyAlignment="1" applyProtection="1">
      <alignment horizontal="right"/>
    </xf>
    <xf numFmtId="0" fontId="3" fillId="0" borderId="0" xfId="3" applyFont="1" applyBorder="1" applyAlignment="1" applyProtection="1">
      <alignment horizontal="right"/>
    </xf>
    <xf numFmtId="0" fontId="3" fillId="0" borderId="0" xfId="9" applyFont="1" applyFill="1" applyBorder="1" applyAlignment="1" applyProtection="1">
      <alignment horizontal="left" vertical="top" wrapText="1"/>
    </xf>
    <xf numFmtId="0" fontId="4" fillId="0" borderId="0" xfId="5" applyFont="1" applyFill="1" applyBorder="1" applyAlignment="1" applyProtection="1">
      <alignment horizontal="left" vertical="top" wrapText="1"/>
    </xf>
    <xf numFmtId="4" fontId="6" fillId="0" borderId="0" xfId="0" applyNumberFormat="1" applyFont="1" applyFill="1" applyBorder="1" applyAlignment="1" applyProtection="1">
      <alignment horizontal="right"/>
    </xf>
    <xf numFmtId="0" fontId="6" fillId="0" borderId="0" xfId="0" applyFont="1" applyFill="1" applyBorder="1" applyAlignment="1" applyProtection="1">
      <alignment horizontal="right"/>
    </xf>
    <xf numFmtId="9" fontId="3" fillId="0" borderId="0" xfId="0" applyNumberFormat="1" applyFont="1" applyFill="1" applyBorder="1" applyAlignment="1" applyProtection="1">
      <alignment horizontal="center"/>
    </xf>
    <xf numFmtId="0" fontId="3" fillId="0" borderId="1" xfId="0" applyFont="1" applyFill="1" applyBorder="1" applyAlignment="1" applyProtection="1">
      <alignment horizontal="right"/>
    </xf>
    <xf numFmtId="0" fontId="4" fillId="0" borderId="0" xfId="0" applyFont="1" applyAlignment="1" applyProtection="1">
      <alignment horizontal="left" vertical="top"/>
    </xf>
    <xf numFmtId="0" fontId="3" fillId="0" borderId="2" xfId="0" applyFont="1" applyBorder="1" applyAlignment="1" applyProtection="1">
      <alignment horizontal="left" vertical="top"/>
    </xf>
    <xf numFmtId="0" fontId="3" fillId="0" borderId="2" xfId="0" applyFont="1" applyFill="1" applyBorder="1" applyAlignment="1" applyProtection="1">
      <alignment horizontal="left" vertical="top" wrapText="1"/>
    </xf>
    <xf numFmtId="0" fontId="3" fillId="0" borderId="1" xfId="0" applyFont="1" applyFill="1" applyBorder="1" applyAlignment="1" applyProtection="1">
      <alignment horizontal="left" vertical="top" wrapText="1"/>
    </xf>
    <xf numFmtId="0" fontId="11" fillId="0" borderId="0" xfId="0" applyFont="1" applyFill="1" applyBorder="1" applyAlignment="1" applyProtection="1">
      <alignment horizontal="left" vertical="top" wrapText="1"/>
    </xf>
    <xf numFmtId="0" fontId="3" fillId="0" borderId="0" xfId="0" applyFont="1" applyFill="1" applyBorder="1" applyAlignment="1" applyProtection="1">
      <alignment horizontal="left" vertical="top"/>
    </xf>
    <xf numFmtId="0" fontId="4" fillId="0" borderId="3" xfId="0" applyFont="1" applyFill="1" applyBorder="1" applyAlignment="1" applyProtection="1">
      <alignment horizontal="left" vertical="top"/>
    </xf>
    <xf numFmtId="0" fontId="3" fillId="0" borderId="0" xfId="0" applyFont="1" applyAlignment="1" applyProtection="1">
      <alignment horizontal="left" vertical="top"/>
    </xf>
    <xf numFmtId="0" fontId="3" fillId="0" borderId="2" xfId="0" applyFont="1" applyFill="1" applyBorder="1" applyAlignment="1" applyProtection="1">
      <alignment horizontal="left" vertical="top"/>
    </xf>
    <xf numFmtId="0" fontId="3" fillId="0" borderId="2" xfId="0" applyFont="1" applyFill="1" applyBorder="1" applyAlignment="1" applyProtection="1">
      <alignment vertical="top"/>
    </xf>
    <xf numFmtId="4" fontId="6" fillId="0" borderId="2" xfId="0" applyNumberFormat="1" applyFont="1" applyFill="1" applyBorder="1" applyAlignment="1" applyProtection="1">
      <alignment horizontal="right" vertical="top"/>
    </xf>
    <xf numFmtId="0" fontId="3" fillId="0" borderId="2" xfId="0" applyFont="1" applyFill="1" applyBorder="1" applyAlignment="1" applyProtection="1">
      <alignment horizontal="right" vertical="top"/>
    </xf>
    <xf numFmtId="0" fontId="3" fillId="0" borderId="1" xfId="0" applyFont="1" applyBorder="1" applyAlignment="1" applyProtection="1">
      <alignment horizontal="center"/>
    </xf>
    <xf numFmtId="4" fontId="3" fillId="0" borderId="1" xfId="0" applyNumberFormat="1" applyFont="1" applyBorder="1" applyAlignment="1" applyProtection="1">
      <alignment horizontal="right"/>
    </xf>
    <xf numFmtId="0" fontId="7" fillId="0" borderId="2" xfId="0" applyFont="1" applyFill="1" applyBorder="1" applyAlignment="1" applyProtection="1">
      <alignment horizontal="left" vertical="top" wrapText="1"/>
    </xf>
    <xf numFmtId="0" fontId="4" fillId="0" borderId="0" xfId="3" applyFont="1" applyFill="1" applyBorder="1" applyAlignment="1" applyProtection="1">
      <alignment horizontal="left" vertical="top"/>
    </xf>
    <xf numFmtId="0" fontId="4" fillId="0" borderId="0" xfId="4" applyFont="1" applyFill="1" applyBorder="1" applyAlignment="1" applyProtection="1">
      <alignment horizontal="left" vertical="top"/>
    </xf>
    <xf numFmtId="0" fontId="4" fillId="0" borderId="0" xfId="6" applyFont="1" applyFill="1" applyBorder="1" applyAlignment="1" applyProtection="1">
      <alignment horizontal="left" vertical="top"/>
    </xf>
    <xf numFmtId="0" fontId="3" fillId="0" borderId="0" xfId="6" applyFont="1" applyFill="1" applyBorder="1" applyAlignment="1" applyProtection="1">
      <alignment horizontal="left" vertical="top" wrapText="1"/>
    </xf>
    <xf numFmtId="0" fontId="3" fillId="0" borderId="1" xfId="6" applyFont="1" applyFill="1" applyBorder="1" applyAlignment="1" applyProtection="1">
      <alignment horizontal="left" vertical="top" wrapText="1"/>
    </xf>
    <xf numFmtId="0" fontId="3" fillId="0" borderId="2" xfId="6" applyFont="1" applyFill="1" applyBorder="1" applyAlignment="1" applyProtection="1">
      <alignment horizontal="left" vertical="top" wrapText="1"/>
    </xf>
    <xf numFmtId="0" fontId="4" fillId="0" borderId="0" xfId="7" applyFont="1" applyFill="1" applyBorder="1" applyAlignment="1" applyProtection="1">
      <alignment horizontal="left" vertical="top"/>
    </xf>
    <xf numFmtId="0" fontId="4" fillId="0" borderId="0" xfId="9" applyFont="1" applyFill="1" applyBorder="1" applyAlignment="1" applyProtection="1">
      <alignment horizontal="left" vertical="top"/>
    </xf>
    <xf numFmtId="0" fontId="11" fillId="0" borderId="2" xfId="0" applyFont="1" applyFill="1" applyBorder="1" applyAlignment="1" applyProtection="1">
      <alignment horizontal="left" vertical="top" wrapText="1"/>
    </xf>
    <xf numFmtId="0" fontId="11" fillId="0" borderId="1" xfId="0" applyFont="1" applyFill="1" applyBorder="1" applyAlignment="1" applyProtection="1">
      <alignment horizontal="left" vertical="top" wrapText="1"/>
    </xf>
    <xf numFmtId="0" fontId="4" fillId="0" borderId="0" xfId="11" applyFont="1" applyFill="1" applyBorder="1" applyAlignment="1" applyProtection="1">
      <alignment horizontal="left" vertical="top"/>
    </xf>
    <xf numFmtId="0" fontId="3" fillId="0" borderId="1" xfId="0" applyFont="1" applyFill="1" applyBorder="1" applyAlignment="1" applyProtection="1">
      <alignment horizontal="left" vertical="top"/>
    </xf>
    <xf numFmtId="0" fontId="3" fillId="0" borderId="2" xfId="0" applyFont="1" applyFill="1" applyBorder="1" applyAlignment="1" applyProtection="1">
      <alignment horizontal="center" vertical="top"/>
    </xf>
    <xf numFmtId="165" fontId="4" fillId="0" borderId="2" xfId="0" applyNumberFormat="1" applyFont="1" applyBorder="1" applyAlignment="1" applyProtection="1">
      <alignment horizontal="center" vertical="top"/>
    </xf>
    <xf numFmtId="0" fontId="4" fillId="0" borderId="0" xfId="0" applyFont="1" applyFill="1" applyBorder="1" applyAlignment="1" applyProtection="1">
      <alignment horizontal="center" vertical="top" wrapText="1"/>
    </xf>
    <xf numFmtId="0" fontId="4" fillId="0" borderId="2" xfId="0"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0" fontId="4" fillId="0" borderId="0" xfId="0" applyFont="1" applyFill="1" applyBorder="1" applyAlignment="1" applyProtection="1">
      <alignment horizontal="center" vertical="top"/>
    </xf>
    <xf numFmtId="0" fontId="4" fillId="0" borderId="2" xfId="0" applyFont="1" applyFill="1" applyBorder="1" applyAlignment="1" applyProtection="1">
      <alignment horizontal="center" vertical="top"/>
    </xf>
    <xf numFmtId="0" fontId="4" fillId="0" borderId="0" xfId="0" applyFont="1" applyBorder="1" applyAlignment="1" applyProtection="1">
      <alignment horizontal="center" vertical="top"/>
    </xf>
    <xf numFmtId="0" fontId="4" fillId="0" borderId="1" xfId="0" applyFont="1" applyBorder="1" applyAlignment="1" applyProtection="1">
      <alignment horizontal="center" vertical="top"/>
    </xf>
    <xf numFmtId="0" fontId="4" fillId="0" borderId="2" xfId="0" applyFont="1" applyBorder="1" applyAlignment="1" applyProtection="1">
      <alignment horizontal="center" vertical="top"/>
    </xf>
    <xf numFmtId="0" fontId="4" fillId="0" borderId="1" xfId="0" applyFont="1" applyFill="1" applyBorder="1" applyAlignment="1" applyProtection="1">
      <alignment horizontal="center" vertical="top"/>
    </xf>
    <xf numFmtId="165" fontId="4" fillId="0" borderId="0" xfId="0" applyNumberFormat="1" applyFont="1" applyBorder="1" applyAlignment="1" applyProtection="1">
      <alignment horizontal="center" vertical="top"/>
    </xf>
    <xf numFmtId="0" fontId="4" fillId="0" borderId="0" xfId="0" applyFont="1" applyBorder="1" applyAlignment="1" applyProtection="1">
      <alignment horizontal="left" vertical="top"/>
    </xf>
    <xf numFmtId="49" fontId="4" fillId="0" borderId="17" xfId="0" applyNumberFormat="1" applyFont="1" applyBorder="1" applyAlignment="1" applyProtection="1">
      <alignment horizontal="center" vertical="center" textRotation="90"/>
    </xf>
    <xf numFmtId="0" fontId="4" fillId="0" borderId="17" xfId="0" applyFont="1" applyBorder="1" applyAlignment="1" applyProtection="1">
      <alignment horizontal="center" vertical="top" wrapText="1"/>
    </xf>
    <xf numFmtId="0" fontId="4" fillId="0" borderId="17" xfId="0" applyFont="1" applyBorder="1" applyAlignment="1" applyProtection="1">
      <alignment horizontal="center" vertical="center" textRotation="90"/>
    </xf>
    <xf numFmtId="4" fontId="4" fillId="0" borderId="17" xfId="0" applyNumberFormat="1" applyFont="1" applyBorder="1" applyAlignment="1" applyProtection="1">
      <alignment horizontal="right" vertical="center" textRotation="90" wrapText="1"/>
    </xf>
    <xf numFmtId="0" fontId="3" fillId="0" borderId="0" xfId="0" applyFont="1" applyAlignment="1">
      <alignment horizontal="center"/>
    </xf>
    <xf numFmtId="0" fontId="4" fillId="0" borderId="4" xfId="0" applyFont="1" applyFill="1" applyBorder="1" applyAlignment="1" applyProtection="1">
      <alignment horizontal="center" vertical="center" wrapText="1"/>
    </xf>
    <xf numFmtId="0" fontId="4" fillId="3" borderId="6" xfId="13" applyFont="1" applyFill="1" applyBorder="1" applyAlignment="1" applyProtection="1">
      <alignment horizontal="center" vertical="center" wrapText="1"/>
    </xf>
    <xf numFmtId="0" fontId="3" fillId="0" borderId="0" xfId="0" applyFont="1"/>
    <xf numFmtId="0" fontId="4" fillId="0" borderId="0" xfId="0" applyFont="1"/>
    <xf numFmtId="0" fontId="9" fillId="0" borderId="0" xfId="0" applyFont="1" applyAlignment="1">
      <alignment vertical="center"/>
    </xf>
    <xf numFmtId="0" fontId="5" fillId="0" borderId="0" xfId="0" applyFont="1"/>
    <xf numFmtId="0" fontId="4" fillId="0" borderId="4" xfId="0" applyFont="1" applyBorder="1" applyAlignment="1">
      <alignment horizontal="center" vertical="center" wrapText="1"/>
    </xf>
    <xf numFmtId="4" fontId="4" fillId="0" borderId="5" xfId="0" applyNumberFormat="1" applyFont="1" applyBorder="1" applyAlignment="1">
      <alignment horizontal="center" vertical="center"/>
    </xf>
    <xf numFmtId="49" fontId="3" fillId="0" borderId="6" xfId="0" applyNumberFormat="1" applyFont="1" applyBorder="1" applyAlignment="1">
      <alignment vertical="center"/>
    </xf>
    <xf numFmtId="0" fontId="3" fillId="0" borderId="6" xfId="0" applyFont="1" applyBorder="1" applyAlignment="1">
      <alignment horizontal="center" vertical="center"/>
    </xf>
    <xf numFmtId="0" fontId="4" fillId="0" borderId="0" xfId="0" applyFont="1" applyAlignment="1">
      <alignment horizontal="right"/>
    </xf>
    <xf numFmtId="0" fontId="4" fillId="3" borderId="6" xfId="13" applyFont="1" applyFill="1" applyBorder="1" applyAlignment="1">
      <alignment horizontal="center" vertical="center"/>
    </xf>
    <xf numFmtId="4" fontId="4" fillId="0" borderId="6" xfId="13" applyNumberFormat="1" applyFont="1" applyBorder="1" applyAlignment="1">
      <alignment horizontal="right" vertical="center"/>
    </xf>
    <xf numFmtId="0" fontId="4" fillId="0" borderId="12" xfId="0" applyFont="1" applyBorder="1"/>
    <xf numFmtId="0" fontId="25" fillId="0" borderId="0" xfId="5" applyFont="1" applyAlignment="1">
      <alignment wrapText="1"/>
    </xf>
    <xf numFmtId="0" fontId="1" fillId="0" borderId="0" xfId="5"/>
    <xf numFmtId="0" fontId="25" fillId="0" borderId="0" xfId="5" applyFont="1" applyAlignment="1">
      <alignment vertical="center" wrapText="1"/>
    </xf>
    <xf numFmtId="0" fontId="27" fillId="0" borderId="20" xfId="5" applyFont="1" applyBorder="1" applyAlignment="1">
      <alignment vertical="center" wrapText="1"/>
    </xf>
    <xf numFmtId="0" fontId="27" fillId="0" borderId="23" xfId="5" applyFont="1" applyBorder="1" applyAlignment="1">
      <alignment horizontal="center" vertical="center" wrapText="1"/>
    </xf>
    <xf numFmtId="0" fontId="5" fillId="0" borderId="24" xfId="5" applyFont="1" applyBorder="1" applyAlignment="1">
      <alignment horizontal="center" vertical="center" wrapText="1"/>
    </xf>
    <xf numFmtId="4" fontId="27" fillId="0" borderId="25" xfId="5" applyNumberFormat="1" applyFont="1" applyBorder="1" applyAlignment="1">
      <alignment horizontal="center" vertical="center" wrapText="1"/>
    </xf>
    <xf numFmtId="0" fontId="5" fillId="0" borderId="26" xfId="5" applyFont="1" applyBorder="1" applyAlignment="1">
      <alignment horizontal="center" vertical="center" wrapText="1"/>
    </xf>
    <xf numFmtId="0" fontId="25" fillId="0" borderId="0" xfId="5" applyFont="1"/>
    <xf numFmtId="4" fontId="27" fillId="0" borderId="28" xfId="5" applyNumberFormat="1" applyFont="1" applyBorder="1" applyAlignment="1">
      <alignment horizontal="center" vertical="center" wrapText="1"/>
    </xf>
    <xf numFmtId="0" fontId="5" fillId="0" borderId="29" xfId="5" applyFont="1" applyBorder="1" applyAlignment="1">
      <alignment horizontal="center" vertical="center" wrapText="1"/>
    </xf>
    <xf numFmtId="0" fontId="5" fillId="0" borderId="30" xfId="5" applyFont="1" applyBorder="1" applyAlignment="1">
      <alignment vertical="center"/>
    </xf>
    <xf numFmtId="4" fontId="27" fillId="0" borderId="31" xfId="5" applyNumberFormat="1" applyFont="1" applyBorder="1" applyAlignment="1">
      <alignment horizontal="center" vertical="center" wrapText="1"/>
    </xf>
    <xf numFmtId="0" fontId="3" fillId="0" borderId="0" xfId="5" applyFont="1" applyAlignment="1">
      <alignment horizontal="center" vertical="center"/>
    </xf>
    <xf numFmtId="0" fontId="3" fillId="0" borderId="0" xfId="5" applyFont="1" applyAlignment="1">
      <alignment wrapText="1"/>
    </xf>
    <xf numFmtId="0" fontId="3" fillId="0" borderId="0" xfId="5" applyFont="1"/>
    <xf numFmtId="0" fontId="1" fillId="0" borderId="0" xfId="5" applyAlignment="1">
      <alignment wrapText="1"/>
    </xf>
    <xf numFmtId="4" fontId="4" fillId="0" borderId="32" xfId="13" applyNumberFormat="1" applyFont="1" applyBorder="1" applyAlignment="1" applyProtection="1">
      <alignment horizontal="right" vertical="center"/>
    </xf>
    <xf numFmtId="16" fontId="4" fillId="0" borderId="6" xfId="13" quotePrefix="1" applyNumberFormat="1" applyFont="1" applyBorder="1" applyAlignment="1" applyProtection="1">
      <alignment horizontal="center" vertical="center"/>
    </xf>
    <xf numFmtId="0" fontId="4" fillId="0" borderId="32" xfId="13" quotePrefix="1" applyFont="1" applyBorder="1" applyAlignment="1" applyProtection="1">
      <alignment horizontal="center" vertical="center"/>
    </xf>
    <xf numFmtId="0" fontId="3" fillId="0" borderId="2" xfId="0" applyFont="1" applyBorder="1" applyAlignment="1" applyProtection="1">
      <alignment horizontal="left" vertical="top" wrapText="1"/>
    </xf>
    <xf numFmtId="2" fontId="3" fillId="0" borderId="2" xfId="0" applyNumberFormat="1" applyFont="1" applyBorder="1" applyAlignment="1" applyProtection="1">
      <alignment horizontal="right"/>
    </xf>
    <xf numFmtId="0" fontId="3" fillId="0" borderId="2" xfId="0" applyFont="1" applyBorder="1" applyAlignment="1" applyProtection="1">
      <alignment horizontal="center"/>
    </xf>
    <xf numFmtId="4" fontId="3" fillId="0" borderId="2" xfId="0" applyNumberFormat="1" applyFont="1" applyBorder="1" applyAlignment="1" applyProtection="1">
      <alignment horizontal="right"/>
    </xf>
    <xf numFmtId="0" fontId="4" fillId="0" borderId="0" xfId="0" applyFont="1" applyAlignment="1" applyProtection="1">
      <alignment horizontal="center" vertical="top" wrapText="1"/>
    </xf>
    <xf numFmtId="0" fontId="4" fillId="0" borderId="0" xfId="0" applyFont="1" applyAlignment="1" applyProtection="1">
      <alignment horizontal="left" vertical="top" wrapText="1"/>
    </xf>
    <xf numFmtId="2" fontId="3" fillId="0" borderId="0" xfId="0" applyNumberFormat="1" applyFont="1" applyAlignment="1" applyProtection="1">
      <alignment horizontal="right"/>
    </xf>
    <xf numFmtId="0" fontId="3" fillId="0" borderId="0" xfId="0" applyFont="1" applyAlignment="1" applyProtection="1">
      <alignment horizontal="center"/>
    </xf>
    <xf numFmtId="4" fontId="3" fillId="0" borderId="0" xfId="0" applyNumberFormat="1" applyFont="1" applyAlignment="1" applyProtection="1">
      <alignment horizontal="right"/>
    </xf>
    <xf numFmtId="0" fontId="4" fillId="0" borderId="0" xfId="0" applyFont="1" applyAlignment="1" applyProtection="1">
      <alignment horizontal="center" vertical="top"/>
    </xf>
    <xf numFmtId="0" fontId="3" fillId="0" borderId="0" xfId="0" applyFont="1" applyAlignment="1" applyProtection="1">
      <alignment horizontal="left" vertical="top" wrapText="1"/>
    </xf>
    <xf numFmtId="0" fontId="3" fillId="0" borderId="1" xfId="0" applyFont="1" applyBorder="1" applyAlignment="1" applyProtection="1">
      <alignment horizontal="left" vertical="top" wrapText="1"/>
    </xf>
    <xf numFmtId="2" fontId="3" fillId="0" borderId="1" xfId="0" applyNumberFormat="1" applyFont="1" applyBorder="1" applyAlignment="1" applyProtection="1">
      <alignment horizontal="right"/>
    </xf>
    <xf numFmtId="0" fontId="3" fillId="0" borderId="1" xfId="0" applyFont="1" applyBorder="1" applyAlignment="1" applyProtection="1">
      <alignment vertical="top"/>
    </xf>
    <xf numFmtId="0" fontId="14" fillId="0" borderId="0" xfId="0" applyFont="1" applyAlignment="1" applyProtection="1">
      <alignment vertical="top"/>
    </xf>
    <xf numFmtId="0" fontId="5" fillId="0" borderId="0" xfId="0" applyFont="1" applyAlignment="1" applyProtection="1">
      <alignment horizontal="centerContinuous" vertical="top"/>
    </xf>
    <xf numFmtId="4" fontId="15" fillId="0" borderId="0" xfId="0" applyNumberFormat="1" applyFont="1" applyAlignment="1" applyProtection="1">
      <alignment horizontal="centerContinuous" vertical="top"/>
    </xf>
    <xf numFmtId="0" fontId="0" fillId="0" borderId="0" xfId="0" applyProtection="1"/>
    <xf numFmtId="0" fontId="4" fillId="0" borderId="0" xfId="0" applyFont="1" applyAlignment="1" applyProtection="1">
      <alignment vertical="top"/>
    </xf>
    <xf numFmtId="49" fontId="4" fillId="0" borderId="1" xfId="0" applyNumberFormat="1" applyFont="1" applyBorder="1" applyAlignment="1" applyProtection="1">
      <alignment horizontal="center" vertical="center" textRotation="90"/>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right" vertical="center" textRotation="90"/>
    </xf>
    <xf numFmtId="0" fontId="4" fillId="0" borderId="1" xfId="0" applyFont="1" applyBorder="1" applyAlignment="1" applyProtection="1">
      <alignment horizontal="left" vertical="center" textRotation="90"/>
    </xf>
    <xf numFmtId="4" fontId="4" fillId="0" borderId="1" xfId="0" applyNumberFormat="1" applyFont="1" applyBorder="1" applyAlignment="1" applyProtection="1">
      <alignment horizontal="right" vertical="center" textRotation="90" wrapText="1"/>
    </xf>
    <xf numFmtId="165" fontId="4" fillId="0" borderId="0" xfId="0" applyNumberFormat="1" applyFont="1" applyAlignment="1" applyProtection="1">
      <alignment horizontal="center" vertical="top"/>
    </xf>
    <xf numFmtId="0" fontId="4" fillId="0" borderId="0" xfId="0" applyFont="1" applyAlignment="1" applyProtection="1">
      <alignment vertical="top" wrapText="1"/>
    </xf>
    <xf numFmtId="0" fontId="3" fillId="0" borderId="0" xfId="0" applyFont="1" applyAlignment="1" applyProtection="1">
      <alignment horizontal="justify"/>
    </xf>
    <xf numFmtId="0" fontId="4" fillId="0" borderId="2" xfId="0" applyFont="1" applyBorder="1" applyAlignment="1" applyProtection="1">
      <alignment horizontal="justify"/>
    </xf>
    <xf numFmtId="0" fontId="0" fillId="0" borderId="2" xfId="15" applyFont="1" applyBorder="1" applyAlignment="1" applyProtection="1">
      <alignment vertical="top" wrapText="1"/>
    </xf>
    <xf numFmtId="4" fontId="1" fillId="0" borderId="2" xfId="15" applyNumberFormat="1" applyBorder="1" applyProtection="1"/>
    <xf numFmtId="0" fontId="1" fillId="0" borderId="2" xfId="15" applyBorder="1" applyAlignment="1" applyProtection="1">
      <alignment horizontal="center"/>
    </xf>
    <xf numFmtId="0" fontId="16" fillId="0" borderId="0" xfId="15" applyFont="1" applyAlignment="1" applyProtection="1">
      <alignment horizontal="center" vertical="top"/>
    </xf>
    <xf numFmtId="0" fontId="16" fillId="0" borderId="0" xfId="15" applyFont="1" applyAlignment="1" applyProtection="1">
      <alignment vertical="top" wrapText="1"/>
    </xf>
    <xf numFmtId="4" fontId="1" fillId="0" borderId="0" xfId="15" applyNumberFormat="1" applyProtection="1"/>
    <xf numFmtId="0" fontId="1" fillId="0" borderId="0" xfId="15" applyAlignment="1" applyProtection="1">
      <alignment horizontal="center"/>
    </xf>
    <xf numFmtId="0" fontId="0" fillId="0" borderId="0" xfId="15" applyFont="1" applyAlignment="1" applyProtection="1">
      <alignment vertical="top" wrapText="1"/>
    </xf>
    <xf numFmtId="0" fontId="4" fillId="0" borderId="1" xfId="0" applyFont="1" applyBorder="1" applyAlignment="1" applyProtection="1">
      <alignment horizontal="justify"/>
    </xf>
    <xf numFmtId="0" fontId="0" fillId="0" borderId="1" xfId="15" applyFont="1" applyBorder="1" applyAlignment="1" applyProtection="1">
      <alignment vertical="top" wrapText="1"/>
    </xf>
    <xf numFmtId="4" fontId="1" fillId="0" borderId="1" xfId="15" applyNumberFormat="1" applyBorder="1" applyProtection="1"/>
    <xf numFmtId="0" fontId="1" fillId="0" borderId="1" xfId="15" applyBorder="1" applyAlignment="1" applyProtection="1">
      <alignment horizontal="center"/>
    </xf>
    <xf numFmtId="0" fontId="0" fillId="0" borderId="0" xfId="15" applyFont="1" applyAlignment="1" applyProtection="1">
      <alignment horizontal="center"/>
    </xf>
    <xf numFmtId="4" fontId="0" fillId="0" borderId="0" xfId="0" applyNumberFormat="1" applyProtection="1"/>
    <xf numFmtId="0" fontId="1" fillId="0" borderId="0" xfId="15" applyAlignment="1" applyProtection="1">
      <alignment horizontal="center" vertical="top"/>
    </xf>
    <xf numFmtId="0" fontId="1" fillId="0" borderId="0" xfId="15" applyAlignment="1" applyProtection="1">
      <alignment vertical="top" wrapText="1"/>
    </xf>
    <xf numFmtId="4" fontId="3" fillId="0" borderId="0" xfId="0" applyNumberFormat="1" applyFont="1" applyAlignment="1" applyProtection="1">
      <alignment horizontal="justify"/>
    </xf>
    <xf numFmtId="0" fontId="16" fillId="0" borderId="1" xfId="15" applyFont="1" applyBorder="1" applyAlignment="1" applyProtection="1">
      <alignment horizontal="center" vertical="top"/>
    </xf>
    <xf numFmtId="0" fontId="4" fillId="0" borderId="3" xfId="0" applyFont="1" applyBorder="1" applyAlignment="1" applyProtection="1">
      <alignment horizontal="right" vertical="top"/>
    </xf>
    <xf numFmtId="0" fontId="4" fillId="0" borderId="3" xfId="0" applyFont="1" applyBorder="1" applyAlignment="1" applyProtection="1">
      <alignment horizontal="left" vertical="top"/>
    </xf>
    <xf numFmtId="0" fontId="3" fillId="0" borderId="3" xfId="0" applyFont="1" applyBorder="1" applyAlignment="1" applyProtection="1">
      <alignment horizontal="right" vertical="top"/>
    </xf>
    <xf numFmtId="0" fontId="3" fillId="0" borderId="3" xfId="0" applyFont="1" applyBorder="1" applyAlignment="1" applyProtection="1">
      <alignment horizontal="center" vertical="top"/>
    </xf>
    <xf numFmtId="4" fontId="4" fillId="0" borderId="3" xfId="0" applyNumberFormat="1" applyFont="1" applyBorder="1" applyAlignment="1" applyProtection="1">
      <alignment horizontal="right" vertical="top"/>
    </xf>
    <xf numFmtId="0" fontId="16" fillId="0" borderId="0" xfId="15" applyFont="1" applyProtection="1"/>
    <xf numFmtId="0" fontId="1" fillId="0" borderId="0" xfId="15" applyProtection="1"/>
    <xf numFmtId="49" fontId="5" fillId="0" borderId="0" xfId="0" applyNumberFormat="1" applyFont="1" applyAlignment="1" applyProtection="1">
      <alignment horizontal="right"/>
    </xf>
    <xf numFmtId="0" fontId="5" fillId="0" borderId="0" xfId="0" applyFont="1" applyAlignment="1" applyProtection="1">
      <alignment horizontal="left"/>
    </xf>
    <xf numFmtId="0" fontId="9" fillId="0" borderId="0" xfId="0" applyFont="1" applyAlignment="1" applyProtection="1">
      <alignment horizontal="centerContinuous"/>
    </xf>
    <xf numFmtId="4" fontId="9" fillId="0" borderId="0" xfId="0" applyNumberFormat="1" applyFont="1" applyAlignment="1" applyProtection="1">
      <alignment horizontal="centerContinuous"/>
    </xf>
    <xf numFmtId="0" fontId="3" fillId="0" borderId="0" xfId="0" applyFont="1" applyProtection="1"/>
    <xf numFmtId="49" fontId="4" fillId="0" borderId="18" xfId="0" applyNumberFormat="1" applyFont="1" applyBorder="1" applyAlignment="1" applyProtection="1">
      <alignment horizontal="center" vertical="center" textRotation="90"/>
    </xf>
    <xf numFmtId="0" fontId="4" fillId="0" borderId="18" xfId="0" applyFont="1" applyBorder="1" applyAlignment="1" applyProtection="1">
      <alignment horizontal="center" vertical="center" wrapText="1"/>
    </xf>
    <xf numFmtId="0" fontId="4" fillId="0" borderId="18" xfId="0" applyFont="1" applyBorder="1" applyAlignment="1" applyProtection="1">
      <alignment horizontal="right" vertical="center" textRotation="90"/>
    </xf>
    <xf numFmtId="0" fontId="4" fillId="0" borderId="18" xfId="0" applyFont="1" applyBorder="1" applyAlignment="1" applyProtection="1">
      <alignment horizontal="center" vertical="center" textRotation="90"/>
    </xf>
    <xf numFmtId="4" fontId="4" fillId="0" borderId="18" xfId="0" applyNumberFormat="1" applyFont="1" applyBorder="1" applyAlignment="1" applyProtection="1">
      <alignment horizontal="right" vertical="center" textRotation="90" wrapText="1"/>
    </xf>
    <xf numFmtId="0" fontId="3" fillId="0" borderId="0" xfId="0" applyFont="1" applyAlignment="1" applyProtection="1">
      <alignment vertical="top" wrapText="1"/>
    </xf>
    <xf numFmtId="49" fontId="4" fillId="0" borderId="0" xfId="0" applyNumberFormat="1" applyFont="1" applyAlignment="1" applyProtection="1">
      <alignment horizontal="center" vertical="center" textRotation="90"/>
    </xf>
    <xf numFmtId="0" fontId="4" fillId="0" borderId="0" xfId="0" applyFont="1" applyAlignment="1" applyProtection="1">
      <alignment horizontal="center" vertical="center" wrapText="1"/>
    </xf>
    <xf numFmtId="0" fontId="4" fillId="0" borderId="0" xfId="0" applyFont="1" applyAlignment="1" applyProtection="1">
      <alignment horizontal="right" vertical="center" textRotation="90"/>
    </xf>
    <xf numFmtId="0" fontId="4" fillId="0" borderId="0" xfId="0" applyFont="1" applyAlignment="1" applyProtection="1">
      <alignment horizontal="center" vertical="center" textRotation="90"/>
    </xf>
    <xf numFmtId="4" fontId="4" fillId="0" borderId="0" xfId="0" applyNumberFormat="1" applyFont="1" applyAlignment="1" applyProtection="1">
      <alignment horizontal="right" vertical="center" textRotation="90" wrapText="1"/>
    </xf>
    <xf numFmtId="0" fontId="3" fillId="0" borderId="0" xfId="0" applyFont="1" applyAlignment="1" applyProtection="1">
      <alignment horizontal="right"/>
    </xf>
    <xf numFmtId="4" fontId="3" fillId="0" borderId="0" xfId="0" applyNumberFormat="1" applyFont="1" applyProtection="1"/>
    <xf numFmtId="4" fontId="3" fillId="0" borderId="0" xfId="0" applyNumberFormat="1" applyFont="1" applyAlignment="1" applyProtection="1">
      <alignment horizontal="justify" vertical="top"/>
    </xf>
    <xf numFmtId="0" fontId="3" fillId="0" borderId="0" xfId="0" applyFont="1" applyAlignment="1" applyProtection="1">
      <alignment horizontal="justify" vertical="top"/>
    </xf>
    <xf numFmtId="0" fontId="4" fillId="0" borderId="0" xfId="0" applyFont="1" applyProtection="1"/>
    <xf numFmtId="4" fontId="3" fillId="0" borderId="0" xfId="0" applyNumberFormat="1" applyFont="1" applyAlignment="1" applyProtection="1">
      <alignment horizontal="right" vertical="top"/>
    </xf>
    <xf numFmtId="4" fontId="3" fillId="0" borderId="3" xfId="0" applyNumberFormat="1" applyFont="1" applyBorder="1" applyAlignment="1" applyProtection="1">
      <alignment horizontal="right" vertical="top"/>
    </xf>
    <xf numFmtId="0" fontId="4" fillId="0" borderId="0" xfId="0" applyFont="1" applyAlignment="1" applyProtection="1">
      <alignment horizontal="center"/>
    </xf>
    <xf numFmtId="0" fontId="19" fillId="0" borderId="0" xfId="0" applyFont="1" applyAlignment="1" applyProtection="1">
      <alignment horizontal="left" vertical="top"/>
    </xf>
    <xf numFmtId="0" fontId="6" fillId="0" borderId="0" xfId="0" applyFont="1" applyAlignment="1" applyProtection="1">
      <alignment horizontal="right"/>
    </xf>
    <xf numFmtId="9" fontId="3" fillId="0" borderId="0" xfId="0" applyNumberFormat="1" applyFont="1" applyProtection="1"/>
    <xf numFmtId="4" fontId="3" fillId="0" borderId="0" xfId="0" applyNumberFormat="1" applyFont="1" applyAlignment="1" applyProtection="1">
      <alignment horizontal="center" vertical="top"/>
    </xf>
    <xf numFmtId="0" fontId="3" fillId="0" borderId="19" xfId="0" applyFont="1" applyBorder="1" applyAlignment="1" applyProtection="1">
      <alignment horizontal="center"/>
    </xf>
    <xf numFmtId="0" fontId="4" fillId="0" borderId="19" xfId="0" applyFont="1" applyBorder="1" applyAlignment="1" applyProtection="1">
      <alignment vertical="top"/>
    </xf>
    <xf numFmtId="0" fontId="3" fillId="0" borderId="19" xfId="0" applyFont="1" applyBorder="1" applyProtection="1"/>
    <xf numFmtId="4" fontId="4" fillId="0" borderId="19" xfId="0" applyNumberFormat="1" applyFont="1" applyBorder="1" applyAlignment="1" applyProtection="1">
      <alignment horizontal="right"/>
    </xf>
    <xf numFmtId="4" fontId="4" fillId="0" borderId="19" xfId="0" applyNumberFormat="1" applyFont="1" applyBorder="1" applyProtection="1"/>
    <xf numFmtId="0" fontId="4" fillId="0" borderId="0" xfId="0" applyFont="1" applyAlignment="1" applyProtection="1">
      <alignment horizontal="justify" vertical="top"/>
    </xf>
    <xf numFmtId="0" fontId="3" fillId="0" borderId="0" xfId="0" applyFont="1" applyAlignment="1" applyProtection="1">
      <alignment horizontal="justify" vertical="top" wrapText="1"/>
    </xf>
    <xf numFmtId="0" fontId="3" fillId="0" borderId="0" xfId="0" applyFont="1" applyAlignment="1" applyProtection="1">
      <alignment horizontal="center" vertical="top" wrapText="1"/>
    </xf>
    <xf numFmtId="10" fontId="3" fillId="0" borderId="0" xfId="0" applyNumberFormat="1" applyFont="1" applyAlignment="1" applyProtection="1">
      <alignment horizontal="center" vertical="top" wrapText="1"/>
    </xf>
    <xf numFmtId="4" fontId="3" fillId="0" borderId="0" xfId="0" applyNumberFormat="1" applyFont="1" applyAlignment="1" applyProtection="1">
      <alignment horizontal="right" wrapText="1"/>
    </xf>
    <xf numFmtId="4" fontId="3" fillId="0" borderId="0" xfId="0" applyNumberFormat="1" applyFont="1" applyAlignment="1" applyProtection="1">
      <alignment horizontal="right" vertical="top" wrapText="1"/>
    </xf>
    <xf numFmtId="0" fontId="20" fillId="0" borderId="0" xfId="0" applyFont="1" applyAlignment="1" applyProtection="1">
      <alignment horizontal="justify" vertical="top" wrapText="1"/>
    </xf>
    <xf numFmtId="4" fontId="4" fillId="0" borderId="0" xfId="0" applyNumberFormat="1" applyFont="1" applyAlignment="1" applyProtection="1">
      <alignment horizontal="right" vertical="top"/>
    </xf>
    <xf numFmtId="0" fontId="7" fillId="0" borderId="0" xfId="0" applyFont="1" applyAlignment="1" applyProtection="1">
      <alignment horizontal="justify" vertical="top" wrapText="1"/>
    </xf>
    <xf numFmtId="4" fontId="4" fillId="0" borderId="0" xfId="0" applyNumberFormat="1" applyFont="1" applyAlignment="1" applyProtection="1">
      <alignment horizontal="justify" wrapText="1"/>
    </xf>
    <xf numFmtId="4" fontId="4" fillId="0" borderId="0" xfId="0" applyNumberFormat="1" applyFont="1" applyAlignment="1" applyProtection="1">
      <alignment horizontal="right" vertical="top" wrapText="1"/>
    </xf>
    <xf numFmtId="0" fontId="4" fillId="0" borderId="1" xfId="0" applyFont="1" applyBorder="1" applyAlignment="1" applyProtection="1">
      <alignment horizontal="center" vertical="top" wrapText="1"/>
    </xf>
    <xf numFmtId="0" fontId="4" fillId="0" borderId="2" xfId="0" applyFont="1" applyBorder="1" applyAlignment="1" applyProtection="1">
      <alignment horizontal="center" vertical="top" wrapText="1"/>
    </xf>
    <xf numFmtId="0" fontId="3" fillId="0" borderId="2" xfId="0" applyFont="1" applyBorder="1" applyAlignment="1" applyProtection="1">
      <alignment horizontal="right"/>
    </xf>
    <xf numFmtId="0" fontId="7" fillId="0" borderId="0" xfId="0" applyFont="1" applyAlignment="1" applyProtection="1">
      <alignment horizontal="left" vertical="top" wrapText="1"/>
    </xf>
    <xf numFmtId="0" fontId="7" fillId="0" borderId="1" xfId="0" applyFont="1" applyBorder="1" applyAlignment="1" applyProtection="1">
      <alignment horizontal="left" vertical="top" wrapText="1"/>
    </xf>
    <xf numFmtId="0" fontId="7" fillId="0" borderId="2" xfId="0" applyFont="1" applyBorder="1" applyAlignment="1" applyProtection="1">
      <alignment horizontal="left" vertical="top" wrapText="1"/>
    </xf>
    <xf numFmtId="0" fontId="4" fillId="0" borderId="1" xfId="0" applyFont="1" applyBorder="1" applyAlignment="1" applyProtection="1">
      <alignment horizontal="left" vertical="top" wrapText="1"/>
    </xf>
    <xf numFmtId="0" fontId="4" fillId="0" borderId="0" xfId="3" applyFont="1" applyAlignment="1" applyProtection="1">
      <alignment horizontal="left" vertical="top"/>
    </xf>
    <xf numFmtId="0" fontId="3" fillId="0" borderId="0" xfId="3" applyFont="1" applyAlignment="1" applyProtection="1">
      <alignment horizontal="center"/>
    </xf>
    <xf numFmtId="4" fontId="3" fillId="0" borderId="0" xfId="3" applyNumberFormat="1" applyFont="1" applyAlignment="1" applyProtection="1">
      <alignment horizontal="right"/>
    </xf>
    <xf numFmtId="0" fontId="3" fillId="0" borderId="0" xfId="3" applyFont="1" applyAlignment="1" applyProtection="1">
      <alignment horizontal="right"/>
    </xf>
    <xf numFmtId="0" fontId="4" fillId="0" borderId="0" xfId="4" applyFont="1" applyAlignment="1" applyProtection="1">
      <alignment horizontal="left" vertical="top"/>
    </xf>
    <xf numFmtId="0" fontId="4" fillId="0" borderId="0" xfId="5" applyFont="1" applyAlignment="1" applyProtection="1">
      <alignment horizontal="left" vertical="top" wrapText="1"/>
    </xf>
    <xf numFmtId="0" fontId="4" fillId="0" borderId="0" xfId="6" applyFont="1" applyAlignment="1" applyProtection="1">
      <alignment horizontal="left" vertical="top"/>
    </xf>
    <xf numFmtId="0" fontId="3" fillId="0" borderId="0" xfId="6" applyFont="1" applyAlignment="1" applyProtection="1">
      <alignment horizontal="left" vertical="top" wrapText="1"/>
    </xf>
    <xf numFmtId="0" fontId="3" fillId="0" borderId="1" xfId="6" applyFont="1" applyBorder="1" applyAlignment="1" applyProtection="1">
      <alignment horizontal="left" vertical="top" wrapText="1"/>
    </xf>
    <xf numFmtId="0" fontId="3" fillId="0" borderId="2" xfId="6" applyFont="1" applyBorder="1" applyAlignment="1" applyProtection="1">
      <alignment horizontal="left" vertical="top" wrapText="1"/>
    </xf>
    <xf numFmtId="0" fontId="4" fillId="0" borderId="0" xfId="7" applyFont="1" applyAlignment="1" applyProtection="1">
      <alignment horizontal="left" vertical="top"/>
    </xf>
    <xf numFmtId="0" fontId="4" fillId="0" borderId="0" xfId="11" applyFont="1" applyAlignment="1" applyProtection="1">
      <alignment horizontal="left" vertical="top"/>
    </xf>
    <xf numFmtId="0" fontId="3" fillId="0" borderId="1" xfId="0" applyFont="1" applyBorder="1" applyAlignment="1" applyProtection="1">
      <alignment horizontal="left" vertical="top"/>
    </xf>
    <xf numFmtId="0" fontId="3" fillId="0" borderId="2" xfId="0" applyFont="1" applyBorder="1" applyAlignment="1" applyProtection="1">
      <alignment horizontal="center" vertical="top"/>
    </xf>
    <xf numFmtId="0" fontId="31" fillId="0" borderId="2" xfId="0" applyFont="1" applyBorder="1" applyAlignment="1" applyProtection="1">
      <alignment horizontal="center" vertical="top"/>
    </xf>
    <xf numFmtId="0" fontId="30" fillId="0" borderId="2" xfId="0" applyFont="1" applyBorder="1" applyAlignment="1" applyProtection="1">
      <alignment horizontal="left" vertical="top" wrapText="1"/>
    </xf>
    <xf numFmtId="0" fontId="30" fillId="0" borderId="2" xfId="0" applyFont="1" applyBorder="1" applyAlignment="1" applyProtection="1">
      <alignment horizontal="right"/>
    </xf>
    <xf numFmtId="0" fontId="30" fillId="0" borderId="2" xfId="0" applyFont="1" applyBorder="1" applyAlignment="1" applyProtection="1">
      <alignment horizontal="center"/>
    </xf>
    <xf numFmtId="4" fontId="32" fillId="0" borderId="2" xfId="0" applyNumberFormat="1" applyFont="1" applyBorder="1" applyAlignment="1" applyProtection="1">
      <alignment horizontal="right"/>
    </xf>
    <xf numFmtId="4" fontId="30" fillId="0" borderId="2" xfId="0" applyNumberFormat="1" applyFont="1" applyBorder="1" applyAlignment="1" applyProtection="1">
      <alignment horizontal="right"/>
    </xf>
    <xf numFmtId="0" fontId="30" fillId="0" borderId="0" xfId="0" applyFont="1" applyAlignment="1" applyProtection="1">
      <alignment vertical="top"/>
    </xf>
    <xf numFmtId="0" fontId="30" fillId="0" borderId="0" xfId="0" applyFont="1" applyAlignment="1" applyProtection="1">
      <alignment horizontal="right"/>
    </xf>
    <xf numFmtId="0" fontId="30" fillId="0" borderId="0" xfId="0" applyFont="1" applyAlignment="1" applyProtection="1">
      <alignment horizontal="center"/>
    </xf>
    <xf numFmtId="4" fontId="32" fillId="0" borderId="0" xfId="0" applyNumberFormat="1" applyFont="1" applyAlignment="1" applyProtection="1">
      <alignment horizontal="right"/>
    </xf>
    <xf numFmtId="4" fontId="30" fillId="0" borderId="0" xfId="0" applyNumberFormat="1" applyFont="1" applyAlignment="1" applyProtection="1">
      <alignment horizontal="right"/>
    </xf>
    <xf numFmtId="0" fontId="31" fillId="0" borderId="0" xfId="0" applyFont="1" applyAlignment="1" applyProtection="1">
      <alignment horizontal="center" vertical="top"/>
    </xf>
    <xf numFmtId="0" fontId="30" fillId="0" borderId="0" xfId="0" applyFont="1" applyAlignment="1" applyProtection="1">
      <alignment horizontal="left" vertical="top" wrapText="1"/>
    </xf>
    <xf numFmtId="2" fontId="30" fillId="0" borderId="0" xfId="0" applyNumberFormat="1" applyFont="1" applyAlignment="1" applyProtection="1">
      <alignment horizontal="right"/>
    </xf>
    <xf numFmtId="0" fontId="31" fillId="0" borderId="1" xfId="0" applyFont="1" applyBorder="1" applyAlignment="1" applyProtection="1">
      <alignment horizontal="center" vertical="top"/>
    </xf>
    <xf numFmtId="0" fontId="30" fillId="0" borderId="1" xfId="0" applyFont="1" applyBorder="1" applyAlignment="1" applyProtection="1">
      <alignment horizontal="left" vertical="top" wrapText="1"/>
    </xf>
    <xf numFmtId="0" fontId="30" fillId="0" borderId="1" xfId="0" applyFont="1" applyBorder="1" applyAlignment="1" applyProtection="1">
      <alignment horizontal="right"/>
    </xf>
    <xf numFmtId="0" fontId="30" fillId="0" borderId="1" xfId="0" applyFont="1" applyBorder="1" applyAlignment="1" applyProtection="1">
      <alignment horizontal="center"/>
    </xf>
    <xf numFmtId="4" fontId="6" fillId="0" borderId="0" xfId="0" applyNumberFormat="1" applyFont="1" applyAlignment="1" applyProtection="1">
      <alignment horizontal="right"/>
    </xf>
    <xf numFmtId="0" fontId="21" fillId="0" borderId="0" xfId="0" applyFont="1" applyAlignment="1" applyProtection="1">
      <alignment horizontal="left" vertical="top" wrapText="1"/>
    </xf>
    <xf numFmtId="9" fontId="3" fillId="0" borderId="0" xfId="0" applyNumberFormat="1" applyFont="1" applyAlignment="1" applyProtection="1">
      <alignment horizontal="center"/>
    </xf>
    <xf numFmtId="0" fontId="21" fillId="0" borderId="1" xfId="0" applyFont="1" applyBorder="1" applyAlignment="1" applyProtection="1">
      <alignment horizontal="left" vertical="top" wrapText="1"/>
    </xf>
    <xf numFmtId="0" fontId="6" fillId="0" borderId="1" xfId="0" applyFont="1" applyBorder="1" applyAlignment="1" applyProtection="1">
      <alignment horizontal="right"/>
    </xf>
    <xf numFmtId="9" fontId="3" fillId="0" borderId="1" xfId="0" applyNumberFormat="1" applyFont="1" applyBorder="1" applyAlignment="1" applyProtection="1">
      <alignment horizontal="center"/>
    </xf>
    <xf numFmtId="0" fontId="3" fillId="0" borderId="1" xfId="0" applyFont="1" applyBorder="1" applyAlignment="1" applyProtection="1">
      <alignment horizontal="right"/>
    </xf>
    <xf numFmtId="0" fontId="3" fillId="0" borderId="0" xfId="5" applyFont="1" applyAlignment="1" applyProtection="1">
      <alignment horizontal="center"/>
    </xf>
    <xf numFmtId="4" fontId="3" fillId="0" borderId="0" xfId="5" applyNumberFormat="1" applyFont="1" applyAlignment="1" applyProtection="1">
      <alignment horizontal="center"/>
    </xf>
    <xf numFmtId="0" fontId="3" fillId="0" borderId="0" xfId="5" applyFont="1" applyAlignment="1" applyProtection="1">
      <alignment horizontal="left" vertical="top" wrapText="1"/>
    </xf>
    <xf numFmtId="0" fontId="3" fillId="0" borderId="1" xfId="5" applyFont="1" applyBorder="1" applyAlignment="1" applyProtection="1">
      <alignment horizontal="left" vertical="top" wrapText="1"/>
    </xf>
    <xf numFmtId="0" fontId="4" fillId="0" borderId="0" xfId="0" applyFont="1" applyAlignment="1" applyProtection="1">
      <alignment horizontal="left"/>
    </xf>
    <xf numFmtId="4" fontId="6" fillId="0" borderId="0" xfId="0" applyNumberFormat="1" applyFont="1" applyAlignment="1" applyProtection="1">
      <alignment vertical="top"/>
    </xf>
    <xf numFmtId="0" fontId="22" fillId="0" borderId="0" xfId="16" applyFont="1" applyProtection="1"/>
    <xf numFmtId="4" fontId="6" fillId="0" borderId="2" xfId="0" applyNumberFormat="1" applyFont="1" applyBorder="1" applyAlignment="1" applyProtection="1">
      <alignment horizontal="right"/>
    </xf>
    <xf numFmtId="2" fontId="29" fillId="0" borderId="0" xfId="0" applyNumberFormat="1" applyFont="1" applyFill="1" applyBorder="1" applyAlignment="1" applyProtection="1">
      <alignment horizontal="right"/>
    </xf>
    <xf numFmtId="4" fontId="33" fillId="0" borderId="0" xfId="15" applyNumberFormat="1" applyFont="1" applyProtection="1"/>
    <xf numFmtId="4" fontId="3" fillId="0" borderId="16" xfId="0" applyNumberFormat="1" applyFont="1" applyFill="1" applyBorder="1" applyAlignment="1" applyProtection="1">
      <alignment horizontal="right"/>
      <protection locked="0"/>
    </xf>
    <xf numFmtId="4" fontId="3" fillId="0" borderId="16" xfId="0" applyNumberFormat="1" applyFont="1" applyBorder="1" applyAlignment="1" applyProtection="1">
      <alignment horizontal="right"/>
      <protection locked="0"/>
    </xf>
    <xf numFmtId="4" fontId="1" fillId="0" borderId="16" xfId="15" applyNumberFormat="1" applyBorder="1" applyProtection="1">
      <protection locked="0"/>
    </xf>
    <xf numFmtId="4" fontId="3" fillId="0" borderId="16" xfId="0" applyNumberFormat="1" applyFont="1" applyBorder="1" applyAlignment="1" applyProtection="1">
      <alignment horizontal="center" vertical="top"/>
      <protection locked="0"/>
    </xf>
    <xf numFmtId="4" fontId="3" fillId="0" borderId="16" xfId="0" applyNumberFormat="1" applyFont="1" applyBorder="1" applyProtection="1">
      <protection locked="0"/>
    </xf>
    <xf numFmtId="0" fontId="4" fillId="0" borderId="0" xfId="0" applyFont="1" applyAlignment="1" applyProtection="1">
      <alignment horizontal="left" vertical="top" wrapText="1"/>
    </xf>
    <xf numFmtId="0" fontId="4" fillId="0" borderId="0" xfId="0" applyFont="1" applyAlignment="1">
      <alignment horizontal="left" vertical="top"/>
    </xf>
    <xf numFmtId="0" fontId="4" fillId="0" borderId="0" xfId="0" applyFont="1" applyAlignment="1">
      <alignment horizontal="left" vertical="top" wrapText="1"/>
    </xf>
    <xf numFmtId="0" fontId="4" fillId="0" borderId="4" xfId="0" applyFont="1" applyBorder="1" applyAlignment="1">
      <alignment horizontal="center" vertical="center" wrapText="1"/>
    </xf>
    <xf numFmtId="0" fontId="4" fillId="3" borderId="6" xfId="13" applyFont="1" applyFill="1" applyBorder="1" applyAlignment="1">
      <alignment horizontal="center" vertical="center" wrapText="1"/>
    </xf>
    <xf numFmtId="0" fontId="3" fillId="0" borderId="0" xfId="5" applyFont="1" applyAlignment="1">
      <alignment vertical="center"/>
    </xf>
    <xf numFmtId="0" fontId="28" fillId="0" borderId="20" xfId="5" applyFont="1" applyBorder="1" applyAlignment="1">
      <alignment vertical="center" wrapText="1"/>
    </xf>
    <xf numFmtId="0" fontId="28" fillId="0" borderId="21" xfId="5" applyFont="1" applyBorder="1" applyAlignment="1">
      <alignment vertical="center" wrapText="1"/>
    </xf>
    <xf numFmtId="0" fontId="28" fillId="0" borderId="22" xfId="5" applyFont="1" applyBorder="1" applyAlignment="1">
      <alignment vertical="center" wrapText="1"/>
    </xf>
    <xf numFmtId="0" fontId="26" fillId="0" borderId="0" xfId="5" applyFont="1" applyAlignment="1">
      <alignment horizontal="center" vertical="center" wrapText="1"/>
    </xf>
    <xf numFmtId="0" fontId="27" fillId="0" borderId="20" xfId="5" applyFont="1" applyBorder="1" applyAlignment="1">
      <alignment horizontal="center" vertical="center" wrapText="1"/>
    </xf>
    <xf numFmtId="0" fontId="27" fillId="0" borderId="21" xfId="5" applyFont="1" applyBorder="1" applyAlignment="1">
      <alignment horizontal="center" vertical="center" wrapText="1"/>
    </xf>
    <xf numFmtId="0" fontId="27" fillId="0" borderId="22" xfId="5" applyFont="1" applyBorder="1" applyAlignment="1">
      <alignment horizontal="center" vertical="center" wrapText="1"/>
    </xf>
    <xf numFmtId="0" fontId="9" fillId="0" borderId="27" xfId="5" applyFont="1" applyBorder="1" applyAlignment="1">
      <alignment vertical="center"/>
    </xf>
    <xf numFmtId="0" fontId="19" fillId="0" borderId="30" xfId="5" applyFont="1" applyBorder="1" applyAlignment="1">
      <alignment vertical="center"/>
    </xf>
    <xf numFmtId="0" fontId="4" fillId="0" borderId="0" xfId="0" applyFont="1" applyFill="1" applyAlignment="1" applyProtection="1">
      <alignment horizontal="left" vertical="top"/>
    </xf>
    <xf numFmtId="0" fontId="4" fillId="0" borderId="0" xfId="0" applyFont="1" applyFill="1" applyAlignment="1" applyProtection="1">
      <alignment horizontal="left" vertical="top" wrapText="1"/>
    </xf>
    <xf numFmtId="0" fontId="4" fillId="2" borderId="7" xfId="0" applyFont="1" applyFill="1" applyBorder="1" applyAlignment="1" applyProtection="1">
      <alignment horizontal="left"/>
    </xf>
    <xf numFmtId="0" fontId="4" fillId="2" borderId="8" xfId="0" applyFont="1" applyFill="1" applyBorder="1" applyAlignment="1" applyProtection="1">
      <alignment horizontal="left"/>
    </xf>
    <xf numFmtId="0" fontId="4" fillId="2" borderId="9" xfId="0" applyFont="1" applyFill="1" applyBorder="1" applyAlignment="1" applyProtection="1">
      <alignment horizontal="left"/>
    </xf>
    <xf numFmtId="0" fontId="4" fillId="0" borderId="6" xfId="0" applyFont="1" applyFill="1" applyBorder="1" applyAlignment="1" applyProtection="1">
      <alignment horizontal="right"/>
    </xf>
    <xf numFmtId="0" fontId="4" fillId="0" borderId="4"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3" fillId="0" borderId="7" xfId="0" applyFont="1" applyFill="1" applyBorder="1" applyAlignment="1" applyProtection="1">
      <alignment horizontal="left" vertical="center"/>
    </xf>
    <xf numFmtId="0" fontId="3" fillId="0" borderId="9" xfId="0" applyFont="1" applyFill="1" applyBorder="1" applyAlignment="1" applyProtection="1">
      <alignment horizontal="left" vertical="center"/>
    </xf>
    <xf numFmtId="0" fontId="4" fillId="3" borderId="6" xfId="13" applyFont="1" applyFill="1" applyBorder="1" applyAlignment="1" applyProtection="1">
      <alignment horizontal="center" vertical="center" wrapText="1"/>
    </xf>
    <xf numFmtId="0" fontId="4" fillId="0" borderId="6" xfId="13" applyFont="1" applyBorder="1" applyAlignment="1" applyProtection="1">
      <alignment vertical="center" wrapText="1"/>
    </xf>
    <xf numFmtId="0" fontId="3" fillId="0" borderId="6" xfId="13" applyFont="1" applyBorder="1" applyAlignment="1" applyProtection="1">
      <alignment vertical="center" wrapText="1"/>
    </xf>
    <xf numFmtId="0" fontId="3" fillId="0" borderId="6" xfId="13" applyFont="1" applyBorder="1" applyAlignment="1" applyProtection="1">
      <alignment vertical="center"/>
    </xf>
    <xf numFmtId="0" fontId="4" fillId="0" borderId="6" xfId="13" applyFont="1" applyBorder="1" applyAlignment="1" applyProtection="1">
      <alignment horizontal="left" vertical="center" wrapText="1"/>
    </xf>
    <xf numFmtId="0" fontId="3" fillId="0" borderId="7" xfId="0" applyFont="1" applyFill="1" applyBorder="1" applyAlignment="1" applyProtection="1">
      <alignment horizontal="center" vertical="center"/>
    </xf>
    <xf numFmtId="0" fontId="3" fillId="0" borderId="9" xfId="0" applyFont="1" applyFill="1" applyBorder="1" applyAlignment="1" applyProtection="1">
      <alignment horizontal="center" vertical="center"/>
    </xf>
    <xf numFmtId="0" fontId="4" fillId="0" borderId="15" xfId="0" applyFont="1" applyFill="1" applyBorder="1" applyAlignment="1" applyProtection="1">
      <alignment horizontal="center" vertical="center" wrapText="1"/>
    </xf>
    <xf numFmtId="0" fontId="4" fillId="0" borderId="14" xfId="0" applyFont="1" applyFill="1" applyBorder="1" applyAlignment="1" applyProtection="1">
      <alignment horizontal="center" vertical="center" wrapText="1"/>
    </xf>
    <xf numFmtId="0" fontId="4" fillId="0" borderId="13" xfId="0" applyFont="1" applyFill="1" applyBorder="1" applyAlignment="1" applyProtection="1">
      <alignment horizontal="center" vertical="center" wrapText="1"/>
    </xf>
    <xf numFmtId="0" fontId="4" fillId="0" borderId="10" xfId="0" applyFont="1" applyFill="1" applyBorder="1" applyAlignment="1" applyProtection="1">
      <alignment horizontal="center" vertical="center" wrapText="1"/>
    </xf>
    <xf numFmtId="0" fontId="4" fillId="0" borderId="0" xfId="0" applyFont="1" applyBorder="1" applyAlignment="1" applyProtection="1">
      <alignment vertical="top" wrapText="1"/>
    </xf>
    <xf numFmtId="0" fontId="4" fillId="0" borderId="0" xfId="0" applyFont="1" applyAlignment="1" applyProtection="1">
      <alignment horizontal="left" vertical="top" wrapText="1"/>
    </xf>
    <xf numFmtId="0" fontId="3" fillId="0" borderId="7" xfId="0" applyFont="1" applyBorder="1" applyAlignment="1">
      <alignment horizontal="left" vertical="center"/>
    </xf>
    <xf numFmtId="0" fontId="3" fillId="0" borderId="9" xfId="0" applyFont="1" applyBorder="1" applyAlignment="1">
      <alignment horizontal="left" vertical="center"/>
    </xf>
    <xf numFmtId="0" fontId="3" fillId="0" borderId="7" xfId="0" applyFont="1" applyBorder="1" applyAlignment="1">
      <alignment horizontal="center" vertical="center"/>
    </xf>
    <xf numFmtId="0" fontId="3" fillId="0" borderId="9" xfId="0" applyFont="1" applyBorder="1" applyAlignment="1">
      <alignment horizontal="center" vertical="center"/>
    </xf>
    <xf numFmtId="0" fontId="4" fillId="0" borderId="6" xfId="0" applyFont="1" applyBorder="1" applyAlignment="1">
      <alignment horizontal="right"/>
    </xf>
    <xf numFmtId="0" fontId="3" fillId="0" borderId="7" xfId="0" applyFont="1" applyBorder="1" applyAlignment="1">
      <alignment horizontal="left" vertical="center" wrapText="1"/>
    </xf>
    <xf numFmtId="0" fontId="3" fillId="0" borderId="9" xfId="0" applyFont="1" applyBorder="1" applyAlignment="1">
      <alignment horizontal="left" vertical="center" wrapText="1"/>
    </xf>
    <xf numFmtId="0" fontId="4" fillId="0" borderId="0" xfId="0" applyFont="1" applyAlignment="1">
      <alignment horizontal="left" vertical="top"/>
    </xf>
    <xf numFmtId="0" fontId="4" fillId="0" borderId="0" xfId="0" applyFont="1" applyAlignment="1">
      <alignment horizontal="left" vertical="top" wrapText="1"/>
    </xf>
    <xf numFmtId="0" fontId="4" fillId="2" borderId="7" xfId="0" applyFont="1" applyFill="1" applyBorder="1" applyAlignment="1">
      <alignment horizontal="left"/>
    </xf>
    <xf numFmtId="0" fontId="4" fillId="2" borderId="8" xfId="0" applyFont="1" applyFill="1" applyBorder="1" applyAlignment="1">
      <alignment horizontal="left"/>
    </xf>
    <xf numFmtId="0" fontId="4" fillId="2" borderId="9" xfId="0" applyFont="1" applyFill="1" applyBorder="1" applyAlignment="1">
      <alignment horizontal="left"/>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Alignment="1" applyProtection="1">
      <alignment vertical="top" wrapText="1"/>
    </xf>
    <xf numFmtId="0" fontId="4" fillId="0" borderId="6" xfId="13" applyFont="1" applyBorder="1" applyAlignment="1">
      <alignment horizontal="left" vertical="center" wrapText="1"/>
    </xf>
    <xf numFmtId="0" fontId="4" fillId="3" borderId="6" xfId="13" applyFont="1" applyFill="1" applyBorder="1" applyAlignment="1">
      <alignment horizontal="left" vertical="center" wrapText="1"/>
    </xf>
    <xf numFmtId="49" fontId="4" fillId="0" borderId="6" xfId="13" applyNumberFormat="1" applyFont="1" applyBorder="1" applyAlignment="1">
      <alignment horizontal="center" vertical="center"/>
    </xf>
    <xf numFmtId="0" fontId="4" fillId="0" borderId="7" xfId="0" applyFont="1" applyBorder="1" applyAlignment="1">
      <alignment horizontal="right"/>
    </xf>
    <xf numFmtId="0" fontId="4" fillId="0" borderId="8" xfId="0" applyFont="1" applyBorder="1" applyAlignment="1">
      <alignment horizontal="right"/>
    </xf>
    <xf numFmtId="0" fontId="4" fillId="0" borderId="9" xfId="0" applyFont="1" applyBorder="1" applyAlignment="1">
      <alignment horizontal="right"/>
    </xf>
    <xf numFmtId="49" fontId="4" fillId="0" borderId="0" xfId="0" applyNumberFormat="1" applyFont="1" applyAlignment="1">
      <alignment horizontal="right" vertical="top"/>
    </xf>
    <xf numFmtId="0" fontId="4" fillId="0" borderId="0" xfId="0" applyFont="1" applyAlignment="1">
      <alignment horizontal="right" vertical="top"/>
    </xf>
    <xf numFmtId="0" fontId="4" fillId="0" borderId="0" xfId="0" applyFont="1" applyAlignment="1">
      <alignment horizontal="centerContinuous" vertical="top"/>
    </xf>
    <xf numFmtId="4" fontId="6" fillId="0" borderId="0" xfId="0" applyNumberFormat="1" applyFont="1" applyAlignment="1">
      <alignment horizontal="right" vertical="top"/>
    </xf>
    <xf numFmtId="0" fontId="3" fillId="0" borderId="0" xfId="0" applyFont="1" applyAlignment="1">
      <alignment horizontal="right" vertical="top"/>
    </xf>
    <xf numFmtId="0" fontId="3" fillId="0" borderId="0" xfId="0" applyFont="1" applyAlignment="1">
      <alignment vertical="top"/>
    </xf>
    <xf numFmtId="49" fontId="4" fillId="0" borderId="17" xfId="0" applyNumberFormat="1" applyFont="1" applyBorder="1" applyAlignment="1">
      <alignment horizontal="center" vertical="center" textRotation="90"/>
    </xf>
    <xf numFmtId="0" fontId="4" fillId="0" borderId="17" xfId="0" applyFont="1" applyBorder="1" applyAlignment="1">
      <alignment horizontal="center" vertical="top" wrapText="1"/>
    </xf>
    <xf numFmtId="0" fontId="4" fillId="0" borderId="17" xfId="0" applyFont="1" applyBorder="1" applyAlignment="1">
      <alignment horizontal="center" vertical="center" textRotation="90"/>
    </xf>
    <xf numFmtId="4" fontId="4" fillId="0" borderId="17" xfId="0" applyNumberFormat="1" applyFont="1" applyBorder="1" applyAlignment="1">
      <alignment horizontal="right" vertical="center" textRotation="90" wrapText="1"/>
    </xf>
    <xf numFmtId="49" fontId="4" fillId="0" borderId="0" xfId="0" applyNumberFormat="1" applyFont="1" applyAlignment="1">
      <alignment horizontal="center" vertical="center" textRotation="90"/>
    </xf>
    <xf numFmtId="0" fontId="4" fillId="0" borderId="0" xfId="0" applyFont="1" applyAlignment="1">
      <alignment horizontal="center" vertical="top" wrapText="1"/>
    </xf>
    <xf numFmtId="0" fontId="4" fillId="0" borderId="0" xfId="0" applyFont="1" applyAlignment="1">
      <alignment horizontal="center" vertical="center" textRotation="90"/>
    </xf>
    <xf numFmtId="4" fontId="4" fillId="0" borderId="0" xfId="0" applyNumberFormat="1" applyFont="1" applyAlignment="1">
      <alignment horizontal="right" vertical="center" textRotation="90" wrapText="1"/>
    </xf>
    <xf numFmtId="165" fontId="4" fillId="0" borderId="2" xfId="0" applyNumberFormat="1" applyFont="1" applyBorder="1" applyAlignment="1">
      <alignment horizontal="center" vertical="top"/>
    </xf>
    <xf numFmtId="0" fontId="3" fillId="0" borderId="2" xfId="0" applyFont="1" applyBorder="1" applyAlignment="1">
      <alignment horizontal="left" vertical="top"/>
    </xf>
    <xf numFmtId="0" fontId="3" fillId="0" borderId="2" xfId="0" applyFont="1" applyBorder="1" applyAlignment="1">
      <alignment horizontal="right" vertical="top"/>
    </xf>
    <xf numFmtId="0" fontId="3" fillId="0" borderId="2" xfId="0" applyFont="1" applyBorder="1" applyAlignment="1">
      <alignment vertical="top"/>
    </xf>
    <xf numFmtId="4" fontId="6" fillId="0" borderId="2" xfId="0" applyNumberFormat="1" applyFont="1" applyBorder="1" applyAlignment="1">
      <alignment horizontal="right" vertical="top"/>
    </xf>
    <xf numFmtId="0" fontId="3" fillId="0" borderId="0" xfId="0" applyFont="1" applyAlignment="1">
      <alignment horizontal="right"/>
    </xf>
    <xf numFmtId="4" fontId="3" fillId="0" borderId="0" xfId="0" applyNumberFormat="1" applyFont="1" applyAlignment="1">
      <alignment horizontal="right"/>
    </xf>
    <xf numFmtId="0" fontId="3" fillId="0" borderId="0" xfId="0" applyFont="1" applyAlignment="1">
      <alignment horizontal="left" vertical="top" wrapText="1"/>
    </xf>
    <xf numFmtId="2" fontId="3" fillId="0" borderId="0" xfId="0" applyNumberFormat="1" applyFont="1" applyAlignment="1">
      <alignment horizontal="right"/>
    </xf>
    <xf numFmtId="0" fontId="4" fillId="0" borderId="2" xfId="0" applyFont="1" applyBorder="1" applyAlignment="1">
      <alignment horizontal="center" vertical="top" wrapText="1"/>
    </xf>
    <xf numFmtId="0" fontId="3" fillId="0" borderId="2" xfId="0" applyFont="1" applyBorder="1" applyAlignment="1">
      <alignment horizontal="left" vertical="top" wrapText="1"/>
    </xf>
    <xf numFmtId="2" fontId="3" fillId="0" borderId="2" xfId="0" applyNumberFormat="1" applyFont="1" applyBorder="1" applyAlignment="1">
      <alignment horizontal="right"/>
    </xf>
    <xf numFmtId="0" fontId="3" fillId="0" borderId="2" xfId="0" applyFont="1" applyBorder="1" applyAlignment="1">
      <alignment horizontal="center"/>
    </xf>
    <xf numFmtId="4" fontId="3" fillId="0" borderId="2" xfId="0" applyNumberFormat="1" applyFont="1" applyBorder="1" applyAlignment="1">
      <alignment horizontal="right"/>
    </xf>
    <xf numFmtId="0" fontId="3" fillId="0" borderId="2" xfId="0" applyFont="1" applyBorder="1" applyAlignment="1">
      <alignment horizontal="right"/>
    </xf>
    <xf numFmtId="0" fontId="4" fillId="0" borderId="0" xfId="9" applyFont="1" applyAlignment="1">
      <alignment horizontal="left" vertical="top"/>
    </xf>
    <xf numFmtId="0" fontId="4" fillId="0" borderId="1" xfId="0" applyFont="1" applyBorder="1" applyAlignment="1">
      <alignment horizontal="center" vertical="top" wrapText="1"/>
    </xf>
    <xf numFmtId="0" fontId="3" fillId="0" borderId="1" xfId="0" applyFont="1" applyBorder="1" applyAlignment="1">
      <alignment horizontal="left" vertical="top" wrapText="1"/>
    </xf>
    <xf numFmtId="2" fontId="3" fillId="0" borderId="1" xfId="0" applyNumberFormat="1" applyFont="1" applyBorder="1" applyAlignment="1">
      <alignment horizontal="right"/>
    </xf>
    <xf numFmtId="0" fontId="3" fillId="0" borderId="1" xfId="0" applyFont="1" applyBorder="1" applyAlignment="1">
      <alignment horizontal="center"/>
    </xf>
    <xf numFmtId="4" fontId="3" fillId="0" borderId="1" xfId="0" applyNumberFormat="1" applyFont="1" applyBorder="1" applyAlignment="1">
      <alignment horizontal="right"/>
    </xf>
    <xf numFmtId="0" fontId="4" fillId="0" borderId="2" xfId="0" applyFont="1" applyBorder="1" applyAlignment="1">
      <alignment horizontal="center" vertical="top"/>
    </xf>
    <xf numFmtId="0" fontId="4" fillId="0" borderId="0" xfId="0" applyFont="1" applyAlignment="1">
      <alignment horizontal="center" vertical="top"/>
    </xf>
    <xf numFmtId="0" fontId="4" fillId="0" borderId="1" xfId="0" applyFont="1" applyBorder="1" applyAlignment="1">
      <alignment horizontal="center" vertical="top"/>
    </xf>
    <xf numFmtId="0" fontId="3" fillId="0" borderId="0" xfId="0" applyFont="1" applyAlignment="1">
      <alignment horizontal="center" vertical="top" wrapText="1"/>
    </xf>
    <xf numFmtId="0" fontId="3" fillId="0" borderId="0" xfId="0" applyFont="1" applyAlignment="1">
      <alignment horizontal="justify" vertical="top" wrapText="1"/>
    </xf>
    <xf numFmtId="0" fontId="3" fillId="0" borderId="2" xfId="0" applyFont="1" applyBorder="1" applyAlignment="1">
      <alignment horizontal="left" wrapText="1"/>
    </xf>
    <xf numFmtId="0" fontId="3" fillId="0" borderId="2" xfId="0" applyFont="1" applyBorder="1" applyAlignment="1">
      <alignment horizontal="justify"/>
    </xf>
    <xf numFmtId="0" fontId="23" fillId="0" borderId="0" xfId="0" applyFont="1" applyAlignment="1">
      <alignment horizontal="right" vertical="top"/>
    </xf>
    <xf numFmtId="0" fontId="23" fillId="0" borderId="0" xfId="0" applyFont="1"/>
    <xf numFmtId="4" fontId="3" fillId="0" borderId="0" xfId="0" applyNumberFormat="1" applyFont="1"/>
    <xf numFmtId="0" fontId="3" fillId="0" borderId="0" xfId="0" applyFont="1" applyAlignment="1">
      <alignment vertical="top" wrapText="1"/>
    </xf>
    <xf numFmtId="0" fontId="24" fillId="0" borderId="0" xfId="0" applyFont="1" applyAlignment="1">
      <alignment horizontal="left" vertical="top" wrapText="1"/>
    </xf>
    <xf numFmtId="4" fontId="23" fillId="0" borderId="0" xfId="0" applyNumberFormat="1" applyFont="1"/>
    <xf numFmtId="0" fontId="3" fillId="0" borderId="1" xfId="0" applyFont="1" applyBorder="1" applyAlignment="1">
      <alignment vertical="top" wrapText="1"/>
    </xf>
    <xf numFmtId="0" fontId="24" fillId="0" borderId="1" xfId="0" applyFont="1" applyBorder="1" applyAlignment="1">
      <alignment horizontal="left" vertical="top" wrapText="1"/>
    </xf>
    <xf numFmtId="0" fontId="23" fillId="0" borderId="1" xfId="0" applyFont="1" applyBorder="1" applyAlignment="1">
      <alignment horizontal="right" vertical="top"/>
    </xf>
    <xf numFmtId="0" fontId="23" fillId="0" borderId="1" xfId="0" applyFont="1" applyBorder="1"/>
    <xf numFmtId="4" fontId="3" fillId="0" borderId="1" xfId="0" applyNumberFormat="1" applyFont="1" applyBorder="1"/>
    <xf numFmtId="4" fontId="23" fillId="0" borderId="1" xfId="0" applyNumberFormat="1" applyFont="1" applyBorder="1"/>
    <xf numFmtId="0" fontId="3" fillId="0" borderId="2" xfId="0" applyFont="1" applyBorder="1" applyAlignment="1">
      <alignment vertical="top" wrapText="1"/>
    </xf>
    <xf numFmtId="0" fontId="23" fillId="0" borderId="2" xfId="0" applyFont="1" applyBorder="1" applyAlignment="1">
      <alignment horizontal="left" vertical="top" wrapText="1"/>
    </xf>
    <xf numFmtId="0" fontId="23" fillId="0" borderId="2" xfId="0" applyFont="1" applyBorder="1" applyAlignment="1">
      <alignment horizontal="right" vertical="top"/>
    </xf>
    <xf numFmtId="0" fontId="23" fillId="0" borderId="2" xfId="0" applyFont="1" applyBorder="1"/>
    <xf numFmtId="4" fontId="3" fillId="0" borderId="2" xfId="0" applyNumberFormat="1" applyFont="1" applyBorder="1"/>
    <xf numFmtId="4" fontId="23" fillId="0" borderId="2" xfId="0" applyNumberFormat="1" applyFont="1" applyBorder="1"/>
    <xf numFmtId="0" fontId="4" fillId="0" borderId="0" xfId="0" applyFont="1" applyAlignment="1">
      <alignment vertical="top"/>
    </xf>
    <xf numFmtId="0" fontId="3" fillId="4" borderId="0" xfId="0" applyFont="1" applyFill="1"/>
    <xf numFmtId="0" fontId="3" fillId="0" borderId="0" xfId="17" applyFont="1" applyAlignment="1">
      <alignment horizontal="left" vertical="top" wrapText="1"/>
    </xf>
    <xf numFmtId="0" fontId="19" fillId="0" borderId="0" xfId="0" applyFont="1" applyAlignment="1">
      <alignment vertical="top"/>
    </xf>
    <xf numFmtId="0" fontId="3" fillId="0" borderId="0" xfId="0" applyFont="1" applyAlignment="1">
      <alignment horizontal="justify"/>
    </xf>
    <xf numFmtId="0" fontId="23" fillId="0" borderId="0" xfId="0" applyFont="1" applyAlignment="1">
      <alignment horizontal="left" vertical="top" wrapText="1"/>
    </xf>
    <xf numFmtId="0" fontId="4" fillId="0" borderId="0" xfId="5" applyFont="1" applyAlignment="1">
      <alignment horizontal="left" vertical="top" wrapText="1"/>
    </xf>
    <xf numFmtId="0" fontId="3" fillId="0" borderId="2" xfId="0" applyFont="1" applyBorder="1" applyAlignment="1">
      <alignment horizontal="center" vertical="top"/>
    </xf>
    <xf numFmtId="4" fontId="6" fillId="0" borderId="0" xfId="0" applyNumberFormat="1" applyFont="1" applyAlignment="1">
      <alignment horizontal="right"/>
    </xf>
    <xf numFmtId="0" fontId="21" fillId="0" borderId="0" xfId="0" applyFont="1" applyAlignment="1">
      <alignment horizontal="left" vertical="top" wrapText="1"/>
    </xf>
    <xf numFmtId="0" fontId="6" fillId="0" borderId="0" xfId="0" applyFont="1" applyAlignment="1">
      <alignment horizontal="right"/>
    </xf>
    <xf numFmtId="9" fontId="3" fillId="0" borderId="0" xfId="0" applyNumberFormat="1" applyFont="1" applyAlignment="1">
      <alignment horizontal="center"/>
    </xf>
    <xf numFmtId="0" fontId="21" fillId="0" borderId="1" xfId="0" applyFont="1" applyBorder="1" applyAlignment="1">
      <alignment horizontal="left" vertical="top" wrapText="1"/>
    </xf>
    <xf numFmtId="0" fontId="6" fillId="0" borderId="1" xfId="0" applyFont="1" applyBorder="1" applyAlignment="1">
      <alignment horizontal="right"/>
    </xf>
    <xf numFmtId="9" fontId="3" fillId="0" borderId="1" xfId="0" applyNumberFormat="1" applyFont="1" applyBorder="1" applyAlignment="1">
      <alignment horizontal="center"/>
    </xf>
    <xf numFmtId="0" fontId="3" fillId="0" borderId="1" xfId="0" applyFont="1" applyBorder="1" applyAlignment="1">
      <alignment horizontal="right"/>
    </xf>
    <xf numFmtId="0" fontId="3" fillId="0" borderId="0" xfId="0" applyFont="1" applyAlignment="1">
      <alignment horizontal="left" vertical="top"/>
    </xf>
    <xf numFmtId="0" fontId="4" fillId="0" borderId="3" xfId="0" applyFont="1" applyBorder="1" applyAlignment="1">
      <alignment horizontal="right" vertical="top"/>
    </xf>
    <xf numFmtId="0" fontId="4" fillId="0" borderId="3" xfId="0" applyFont="1" applyBorder="1" applyAlignment="1">
      <alignment horizontal="left" vertical="top"/>
    </xf>
    <xf numFmtId="0" fontId="3" fillId="0" borderId="3" xfId="0" applyFont="1" applyBorder="1" applyAlignment="1">
      <alignment horizontal="right" vertical="top"/>
    </xf>
    <xf numFmtId="0" fontId="3" fillId="0" borderId="3" xfId="0" applyFont="1" applyBorder="1" applyAlignment="1">
      <alignment horizontal="center" vertical="top"/>
    </xf>
    <xf numFmtId="4" fontId="4" fillId="0" borderId="3" xfId="0" applyNumberFormat="1" applyFont="1" applyBorder="1" applyAlignment="1">
      <alignment horizontal="right" vertical="top"/>
    </xf>
  </cellXfs>
  <cellStyles count="18">
    <cellStyle name="Navadno" xfId="0" builtinId="0"/>
    <cellStyle name="Navadno 15" xfId="3" xr:uid="{00000000-0005-0000-0000-000001000000}"/>
    <cellStyle name="Navadno 16" xfId="4" xr:uid="{00000000-0005-0000-0000-000002000000}"/>
    <cellStyle name="Navadno 2 50" xfId="5" xr:uid="{00000000-0005-0000-0000-000003000000}"/>
    <cellStyle name="Navadno 49" xfId="6" xr:uid="{00000000-0005-0000-0000-000004000000}"/>
    <cellStyle name="Navadno 50" xfId="7" xr:uid="{00000000-0005-0000-0000-000005000000}"/>
    <cellStyle name="Navadno 51" xfId="11" xr:uid="{00000000-0005-0000-0000-000006000000}"/>
    <cellStyle name="Navadno 52" xfId="9" xr:uid="{00000000-0005-0000-0000-000007000000}"/>
    <cellStyle name="Navadno 53" xfId="10" xr:uid="{00000000-0005-0000-0000-000008000000}"/>
    <cellStyle name="Navadno 54" xfId="8" xr:uid="{00000000-0005-0000-0000-000009000000}"/>
    <cellStyle name="Navadno_POPIS DEL ZA GRADBENA DELA ILOVICA1" xfId="13" xr:uid="{00000000-0005-0000-0000-00000A000000}"/>
    <cellStyle name="Normal_N36023 (2)" xfId="1" xr:uid="{00000000-0005-0000-0000-00000B000000}"/>
    <cellStyle name="Normal_PL_SD" xfId="17" xr:uid="{8083CF3B-6703-4E42-A3CD-069E55F524BD}"/>
    <cellStyle name="Normal_Sheet1" xfId="15" xr:uid="{AD4810A9-22A1-440C-B151-12E992D48A97}"/>
    <cellStyle name="Normal_SP" xfId="16" xr:uid="{FA6C396D-E0CF-4871-86FA-893437D89182}"/>
    <cellStyle name="Pojasnjevalno besedilo 2" xfId="12" xr:uid="{00000000-0005-0000-0000-00000C000000}"/>
    <cellStyle name="Valuta" xfId="2" builtinId="4"/>
    <cellStyle name="Valuta 2" xfId="14" xr:uid="{00000000-0005-0000-0000-00000E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CD_KOZARJE\mapa_05\popis_podboj\Kozarje_popis_Strojni_JPE_PGD_09112007_podboj.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Strojniki\PLIN\JPE%20LJUBLJANA\plin_JPE_RV%2033_8089\00_04_05_09_PZI_8089\05_01_Strojne_instalacije_in_strojna_oprema\PZI_RV33_POPI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artina.pleho/STARI_C/KalWin/Predrac/RTP%20LO&#268;NA/EXCELTXT/REEL34-6X0130-popis%20DZ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N_31260"/>
      <sheetName val="N_31262"/>
      <sheetName val="N_31361"/>
      <sheetName val="N_31363"/>
      <sheetName val="N_40062"/>
      <sheetName val="N_40063"/>
      <sheetName val="N_40065"/>
      <sheetName val="N_40066"/>
      <sheetName val="N_40068"/>
      <sheetName val="N_40067"/>
      <sheetName val="N_40069 "/>
      <sheetName val="N_40070"/>
      <sheetName val="P"/>
      <sheetName val="REK"/>
      <sheetName val="HPR_SD_stara verzija"/>
    </sheetNames>
    <sheetDataSet>
      <sheetData sheetId="0">
        <row r="16">
          <cell r="B16">
            <v>1.2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ARMATURA"/>
      <sheetName val="MATERIAL"/>
      <sheetName val="REKAPITULACIJA"/>
    </sheetNames>
    <sheetDataSet>
      <sheetData sheetId="0" refreshError="1">
        <row r="14">
          <cell r="B14">
            <v>1</v>
          </cell>
        </row>
      </sheetData>
      <sheetData sheetId="1" refreshError="1"/>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kupna rekapitulacija-gr.del"/>
      <sheetName val="1.plato"/>
      <sheetName val="2.komandna stavba"/>
      <sheetName val="3.temelj TR1"/>
      <sheetName val="4.temelj TR2"/>
      <sheetName val="5.tem.portala in podstavkov VN "/>
      <sheetName val="6.jeklene konstrukcije"/>
      <sheetName val="7.kabelska kanalizacija"/>
      <sheetName val="8. 110 kV DV"/>
      <sheetName val="9.ozemljitve"/>
    </sheetNames>
    <sheetDataSet>
      <sheetData sheetId="0"/>
      <sheetData sheetId="1"/>
      <sheetData sheetId="2"/>
      <sheetData sheetId="3"/>
      <sheetData sheetId="4"/>
      <sheetData sheetId="5"/>
      <sheetData sheetId="6"/>
      <sheetData sheetId="7"/>
      <sheetData sheetId="8">
        <row r="111">
          <cell r="F111">
            <v>0</v>
          </cell>
        </row>
        <row r="127">
          <cell r="F127">
            <v>0</v>
          </cell>
        </row>
        <row r="151">
          <cell r="F151">
            <v>0</v>
          </cell>
        </row>
      </sheetData>
      <sheetData sheetId="9"/>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601B2-CE5F-46EA-84DC-F76E9CAA26E1}">
  <dimension ref="A1:F13"/>
  <sheetViews>
    <sheetView tabSelected="1" zoomScaleNormal="100" zoomScaleSheetLayoutView="100" workbookViewId="0">
      <selection activeCell="J21" sqref="J21"/>
    </sheetView>
  </sheetViews>
  <sheetFormatPr defaultRowHeight="12.75" x14ac:dyDescent="0.2"/>
  <cols>
    <col min="1" max="1" width="8" style="139" customWidth="1"/>
    <col min="2" max="4" width="9.140625" style="124"/>
    <col min="5" max="5" width="25" style="124" customWidth="1"/>
    <col min="6" max="6" width="26.5703125" style="124" customWidth="1"/>
    <col min="7" max="16384" width="9.140625" style="124"/>
  </cols>
  <sheetData>
    <row r="1" spans="1:6" ht="54" customHeight="1" x14ac:dyDescent="0.25">
      <c r="A1" s="123"/>
      <c r="B1" s="310" t="s">
        <v>388</v>
      </c>
      <c r="C1" s="310"/>
      <c r="D1" s="310"/>
      <c r="E1" s="310"/>
      <c r="F1" s="310"/>
    </row>
    <row r="2" spans="1:6" ht="10.5" customHeight="1" thickBot="1" x14ac:dyDescent="0.3">
      <c r="A2" s="123"/>
      <c r="B2" s="125"/>
      <c r="C2" s="125"/>
      <c r="D2" s="125"/>
      <c r="E2" s="125"/>
      <c r="F2" s="125"/>
    </row>
    <row r="3" spans="1:6" ht="43.5" customHeight="1" thickBot="1" x14ac:dyDescent="0.25">
      <c r="A3" s="126" t="s">
        <v>389</v>
      </c>
      <c r="B3" s="311" t="s">
        <v>390</v>
      </c>
      <c r="C3" s="312"/>
      <c r="D3" s="312"/>
      <c r="E3" s="313"/>
      <c r="F3" s="127" t="s">
        <v>391</v>
      </c>
    </row>
    <row r="4" spans="1:6" ht="51.75" customHeight="1" thickBot="1" x14ac:dyDescent="0.25">
      <c r="A4" s="128">
        <v>1</v>
      </c>
      <c r="B4" s="307" t="s">
        <v>395</v>
      </c>
      <c r="C4" s="308"/>
      <c r="D4" s="308"/>
      <c r="E4" s="309"/>
      <c r="F4" s="129">
        <f>SUM(Vilharjeva_Rekapitulacija_GD!G6)</f>
        <v>0</v>
      </c>
    </row>
    <row r="5" spans="1:6" ht="54.75" customHeight="1" thickBot="1" x14ac:dyDescent="0.25">
      <c r="A5" s="128">
        <v>2</v>
      </c>
      <c r="B5" s="307" t="s">
        <v>396</v>
      </c>
      <c r="C5" s="308"/>
      <c r="D5" s="308"/>
      <c r="E5" s="309"/>
      <c r="F5" s="129">
        <f>SUM(Dolničarjeva_rekapitulacija_GD!G16)</f>
        <v>0</v>
      </c>
    </row>
    <row r="6" spans="1:6" ht="53.25" customHeight="1" thickBot="1" x14ac:dyDescent="0.25">
      <c r="A6" s="128">
        <v>3</v>
      </c>
      <c r="B6" s="307" t="s">
        <v>411</v>
      </c>
      <c r="C6" s="308"/>
      <c r="D6" s="308"/>
      <c r="E6" s="309"/>
      <c r="F6" s="129">
        <f>Bleiweisova_Rekapitulacija!G7</f>
        <v>0</v>
      </c>
    </row>
    <row r="7" spans="1:6" ht="28.5" customHeight="1" x14ac:dyDescent="0.25">
      <c r="A7" s="130"/>
      <c r="B7" s="314" t="s">
        <v>392</v>
      </c>
      <c r="C7" s="314"/>
      <c r="D7" s="131"/>
      <c r="E7" s="131"/>
      <c r="F7" s="132">
        <f>SUM(F4:F6)</f>
        <v>0</v>
      </c>
    </row>
    <row r="8" spans="1:6" ht="15.75" customHeight="1" thickBot="1" x14ac:dyDescent="0.25">
      <c r="A8" s="133"/>
      <c r="B8" s="315" t="s">
        <v>393</v>
      </c>
      <c r="C8" s="315"/>
      <c r="D8" s="315"/>
      <c r="E8" s="134"/>
      <c r="F8" s="135"/>
    </row>
    <row r="9" spans="1:6" ht="15" x14ac:dyDescent="0.25">
      <c r="A9" s="123"/>
      <c r="B9" s="131"/>
      <c r="C9" s="131"/>
      <c r="D9" s="131"/>
      <c r="E9" s="131"/>
      <c r="F9" s="131"/>
    </row>
    <row r="10" spans="1:6" ht="33" customHeight="1" x14ac:dyDescent="0.25">
      <c r="A10" s="123"/>
      <c r="B10" s="131"/>
      <c r="C10" s="131"/>
      <c r="D10" s="131"/>
      <c r="E10" s="131"/>
      <c r="F10" s="131"/>
    </row>
    <row r="11" spans="1:6" ht="15" x14ac:dyDescent="0.25">
      <c r="A11" s="123"/>
      <c r="B11" s="306" t="s">
        <v>394</v>
      </c>
      <c r="C11" s="306"/>
      <c r="D11" s="306"/>
      <c r="E11" s="306"/>
      <c r="F11" s="136"/>
    </row>
    <row r="12" spans="1:6" x14ac:dyDescent="0.2">
      <c r="A12" s="137"/>
      <c r="B12" s="138"/>
      <c r="C12" s="138"/>
      <c r="D12" s="138"/>
      <c r="E12" s="138"/>
      <c r="F12" s="138"/>
    </row>
    <row r="13" spans="1:6" x14ac:dyDescent="0.2">
      <c r="A13" s="137"/>
      <c r="B13" s="138"/>
      <c r="C13" s="138"/>
      <c r="D13" s="138"/>
      <c r="E13" s="138"/>
      <c r="F13" s="138"/>
    </row>
  </sheetData>
  <sheetProtection algorithmName="SHA-512" hashValue="vNEslU7tNKizatc1VWCp6JnrJNV0WU/a2H08Y58pKxrdon8WLDT0xYMTYiORTRblMJ6nAC8nJGuTiRzM/IeAzQ==" saltValue="WvPn4ZwACH16QJsuxAdJ0Q==" spinCount="100000" sheet="1" objects="1" scenarios="1"/>
  <mergeCells count="8">
    <mergeCell ref="B11:E11"/>
    <mergeCell ref="B6:E6"/>
    <mergeCell ref="B1:F1"/>
    <mergeCell ref="B3:E3"/>
    <mergeCell ref="B4:E4"/>
    <mergeCell ref="B5:E5"/>
    <mergeCell ref="B7:C7"/>
    <mergeCell ref="B8:D8"/>
  </mergeCells>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
&amp;RENLJ-SIR-174/25
</oddHeader>
    <oddFooter>&amp;C&amp;"Arial,Navadno"&amp;9&amp;P /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5E2DF-9EE5-4B6D-8056-35611911601C}">
  <sheetPr>
    <tabColor theme="3" tint="0.79998168889431442"/>
  </sheetPr>
  <dimension ref="A1:F203"/>
  <sheetViews>
    <sheetView topLeftCell="A18" zoomScaleNormal="100" zoomScaleSheetLayoutView="100" workbookViewId="0">
      <selection activeCell="O37" sqref="O37"/>
    </sheetView>
  </sheetViews>
  <sheetFormatPr defaultColWidth="9.140625" defaultRowHeight="12.75" x14ac:dyDescent="0.2"/>
  <cols>
    <col min="1" max="1" width="6.7109375" style="25" customWidth="1"/>
    <col min="2" max="2" width="37.7109375" style="71" customWidth="1"/>
    <col min="3" max="3" width="6.7109375" style="28" customWidth="1"/>
    <col min="4" max="4" width="6.7109375" style="29" customWidth="1"/>
    <col min="5" max="5" width="14.7109375" style="27" customWidth="1"/>
    <col min="6" max="6" width="14.7109375" style="28" customWidth="1"/>
    <col min="7" max="16384" width="9.140625" style="29"/>
  </cols>
  <sheetData>
    <row r="1" spans="1:6" x14ac:dyDescent="0.2">
      <c r="A1" s="24"/>
      <c r="B1" s="64"/>
      <c r="C1" s="25"/>
      <c r="D1" s="26"/>
    </row>
    <row r="2" spans="1:6" x14ac:dyDescent="0.2">
      <c r="A2" s="24" t="s">
        <v>230</v>
      </c>
      <c r="B2" s="64" t="s">
        <v>282</v>
      </c>
      <c r="C2" s="25"/>
      <c r="D2" s="26"/>
    </row>
    <row r="3" spans="1:6" x14ac:dyDescent="0.2">
      <c r="A3" s="24"/>
      <c r="B3" s="64" t="s">
        <v>233</v>
      </c>
      <c r="C3" s="25"/>
      <c r="D3" s="26"/>
    </row>
    <row r="4" spans="1:6" ht="76.5" x14ac:dyDescent="0.2">
      <c r="A4" s="104" t="s">
        <v>0</v>
      </c>
      <c r="B4" s="105" t="s">
        <v>30</v>
      </c>
      <c r="C4" s="106" t="s">
        <v>8</v>
      </c>
      <c r="D4" s="106" t="s">
        <v>9</v>
      </c>
      <c r="E4" s="107" t="s">
        <v>34</v>
      </c>
      <c r="F4" s="107" t="s">
        <v>35</v>
      </c>
    </row>
    <row r="5" spans="1:6" x14ac:dyDescent="0.2">
      <c r="A5" s="92">
        <v>1</v>
      </c>
      <c r="B5" s="65"/>
      <c r="C5" s="30"/>
      <c r="D5" s="31"/>
      <c r="E5" s="32"/>
      <c r="F5" s="30"/>
    </row>
    <row r="6" spans="1:6" x14ac:dyDescent="0.2">
      <c r="A6" s="167"/>
      <c r="B6" s="64" t="s">
        <v>101</v>
      </c>
    </row>
    <row r="7" spans="1:6" x14ac:dyDescent="0.2">
      <c r="A7" s="167"/>
      <c r="B7" s="357" t="s">
        <v>100</v>
      </c>
      <c r="C7" s="357"/>
      <c r="D7" s="357"/>
      <c r="E7" s="357"/>
      <c r="F7" s="357"/>
    </row>
    <row r="8" spans="1:6" x14ac:dyDescent="0.2">
      <c r="A8" s="167"/>
      <c r="B8" s="357"/>
      <c r="C8" s="357"/>
      <c r="D8" s="357"/>
      <c r="E8" s="357"/>
      <c r="F8" s="357"/>
    </row>
    <row r="9" spans="1:6" x14ac:dyDescent="0.2">
      <c r="A9" s="167"/>
    </row>
    <row r="10" spans="1:6" x14ac:dyDescent="0.2">
      <c r="A10" s="92"/>
      <c r="B10" s="65"/>
      <c r="C10" s="30"/>
      <c r="D10" s="31"/>
      <c r="E10" s="32"/>
      <c r="F10" s="30"/>
    </row>
    <row r="11" spans="1:6" x14ac:dyDescent="0.2">
      <c r="A11" s="147">
        <f>COUNT(A5+1)</f>
        <v>1</v>
      </c>
      <c r="B11" s="148" t="s">
        <v>10</v>
      </c>
      <c r="C11" s="212"/>
      <c r="D11" s="150"/>
      <c r="E11" s="151"/>
      <c r="F11" s="151"/>
    </row>
    <row r="12" spans="1:6" ht="51" x14ac:dyDescent="0.2">
      <c r="A12" s="147"/>
      <c r="B12" s="153" t="s">
        <v>41</v>
      </c>
      <c r="C12" s="212"/>
      <c r="D12" s="150"/>
      <c r="E12" s="151"/>
      <c r="F12" s="151"/>
    </row>
    <row r="13" spans="1:6" ht="14.25" x14ac:dyDescent="0.2">
      <c r="A13" s="147"/>
      <c r="B13" s="148" t="s">
        <v>405</v>
      </c>
      <c r="C13" s="149">
        <v>10</v>
      </c>
      <c r="D13" s="150" t="s">
        <v>33</v>
      </c>
      <c r="E13" s="151"/>
      <c r="F13" s="151"/>
    </row>
    <row r="14" spans="1:6" x14ac:dyDescent="0.2">
      <c r="A14" s="240"/>
      <c r="B14" s="154"/>
      <c r="C14" s="155"/>
      <c r="D14" s="76"/>
      <c r="E14" s="77"/>
      <c r="F14" s="77"/>
    </row>
    <row r="15" spans="1:6" x14ac:dyDescent="0.2">
      <c r="A15" s="241"/>
      <c r="B15" s="143"/>
      <c r="C15" s="144"/>
      <c r="D15" s="145"/>
      <c r="E15" s="146"/>
      <c r="F15" s="242"/>
    </row>
    <row r="16" spans="1:6" ht="25.5" x14ac:dyDescent="0.2">
      <c r="A16" s="147">
        <f>COUNT($A$11:A15)+1</f>
        <v>2</v>
      </c>
      <c r="B16" s="148" t="s">
        <v>283</v>
      </c>
      <c r="C16" s="149"/>
      <c r="D16" s="150"/>
      <c r="E16" s="151"/>
      <c r="F16" s="212"/>
    </row>
    <row r="17" spans="1:6" ht="63.75" x14ac:dyDescent="0.2">
      <c r="A17" s="147"/>
      <c r="B17" s="153" t="s">
        <v>284</v>
      </c>
      <c r="C17" s="149"/>
      <c r="D17" s="150"/>
      <c r="E17" s="151"/>
      <c r="F17" s="212"/>
    </row>
    <row r="18" spans="1:6" ht="14.25" x14ac:dyDescent="0.2">
      <c r="A18" s="147"/>
      <c r="B18" s="243"/>
      <c r="C18" s="149">
        <v>20</v>
      </c>
      <c r="D18" s="150" t="s">
        <v>39</v>
      </c>
      <c r="E18" s="297"/>
      <c r="F18" s="151">
        <f>C18*E18</f>
        <v>0</v>
      </c>
    </row>
    <row r="19" spans="1:6" x14ac:dyDescent="0.2">
      <c r="A19" s="240"/>
      <c r="B19" s="244"/>
      <c r="C19" s="155"/>
      <c r="D19" s="76"/>
      <c r="E19" s="77"/>
      <c r="F19" s="77"/>
    </row>
    <row r="20" spans="1:6" x14ac:dyDescent="0.2">
      <c r="A20" s="241"/>
      <c r="B20" s="245"/>
      <c r="C20" s="144"/>
      <c r="D20" s="145"/>
      <c r="E20" s="146"/>
      <c r="F20" s="146"/>
    </row>
    <row r="21" spans="1:6" x14ac:dyDescent="0.2">
      <c r="A21" s="147">
        <f>COUNT($A$11:A20)+1</f>
        <v>3</v>
      </c>
      <c r="B21" s="148" t="s">
        <v>238</v>
      </c>
      <c r="C21" s="149"/>
      <c r="D21" s="150"/>
      <c r="E21" s="151"/>
      <c r="F21" s="212"/>
    </row>
    <row r="22" spans="1:6" ht="76.5" x14ac:dyDescent="0.2">
      <c r="A22" s="147"/>
      <c r="B22" s="153" t="s">
        <v>239</v>
      </c>
      <c r="C22" s="149"/>
      <c r="D22" s="150"/>
      <c r="E22" s="151"/>
      <c r="F22" s="212"/>
    </row>
    <row r="23" spans="1:6" ht="14.25" x14ac:dyDescent="0.2">
      <c r="A23" s="147"/>
      <c r="B23" s="148"/>
      <c r="C23" s="149">
        <v>5</v>
      </c>
      <c r="D23" s="150" t="s">
        <v>39</v>
      </c>
      <c r="E23" s="297"/>
      <c r="F23" s="151">
        <f>C23*E23</f>
        <v>0</v>
      </c>
    </row>
    <row r="24" spans="1:6" x14ac:dyDescent="0.2">
      <c r="A24" s="240"/>
      <c r="B24" s="246"/>
      <c r="C24" s="155"/>
      <c r="D24" s="76"/>
      <c r="E24" s="77"/>
      <c r="F24" s="77"/>
    </row>
    <row r="25" spans="1:6" x14ac:dyDescent="0.2">
      <c r="A25" s="241"/>
      <c r="B25" s="245"/>
      <c r="C25" s="144"/>
      <c r="D25" s="145"/>
      <c r="E25" s="146"/>
      <c r="F25" s="146"/>
    </row>
    <row r="26" spans="1:6" x14ac:dyDescent="0.2">
      <c r="A26" s="147">
        <f>COUNT($A$11:A25)+1</f>
        <v>4</v>
      </c>
      <c r="B26" s="148" t="s">
        <v>285</v>
      </c>
      <c r="C26" s="149"/>
      <c r="D26" s="150"/>
      <c r="E26" s="151"/>
      <c r="F26" s="212"/>
    </row>
    <row r="27" spans="1:6" ht="76.5" x14ac:dyDescent="0.2">
      <c r="A27" s="147"/>
      <c r="B27" s="153" t="s">
        <v>286</v>
      </c>
      <c r="C27" s="149"/>
      <c r="D27" s="150"/>
      <c r="E27" s="151"/>
      <c r="F27" s="212"/>
    </row>
    <row r="28" spans="1:6" ht="14.25" x14ac:dyDescent="0.2">
      <c r="A28" s="147"/>
      <c r="B28" s="148"/>
      <c r="C28" s="149">
        <v>2</v>
      </c>
      <c r="D28" s="150" t="s">
        <v>39</v>
      </c>
      <c r="E28" s="297"/>
      <c r="F28" s="151">
        <f>C28*E28</f>
        <v>0</v>
      </c>
    </row>
    <row r="29" spans="1:6" x14ac:dyDescent="0.2">
      <c r="A29" s="240"/>
      <c r="B29" s="246"/>
      <c r="C29" s="155"/>
      <c r="D29" s="76"/>
      <c r="E29" s="77"/>
      <c r="F29" s="77"/>
    </row>
    <row r="30" spans="1:6" x14ac:dyDescent="0.2">
      <c r="A30" s="241"/>
      <c r="B30" s="143"/>
      <c r="C30" s="144"/>
      <c r="D30" s="145"/>
      <c r="E30" s="146"/>
      <c r="F30" s="242"/>
    </row>
    <row r="31" spans="1:6" x14ac:dyDescent="0.2">
      <c r="A31" s="147">
        <f>COUNT($A$11:A30)+1</f>
        <v>5</v>
      </c>
      <c r="B31" s="148" t="s">
        <v>17</v>
      </c>
      <c r="C31" s="149"/>
      <c r="D31" s="150"/>
      <c r="E31" s="151"/>
      <c r="F31" s="212"/>
    </row>
    <row r="32" spans="1:6" ht="63.75" x14ac:dyDescent="0.2">
      <c r="A32" s="147"/>
      <c r="B32" s="153" t="s">
        <v>32</v>
      </c>
      <c r="C32" s="149"/>
      <c r="D32" s="150"/>
      <c r="E32" s="151"/>
      <c r="F32" s="212"/>
    </row>
    <row r="33" spans="1:6" ht="14.25" x14ac:dyDescent="0.2">
      <c r="A33" s="147"/>
      <c r="B33" s="153"/>
      <c r="C33" s="149">
        <v>2</v>
      </c>
      <c r="D33" s="150" t="s">
        <v>33</v>
      </c>
      <c r="E33" s="297"/>
      <c r="F33" s="151">
        <f>C33*E33</f>
        <v>0</v>
      </c>
    </row>
    <row r="34" spans="1:6" x14ac:dyDescent="0.2">
      <c r="A34" s="240"/>
      <c r="B34" s="154"/>
      <c r="C34" s="155"/>
      <c r="D34" s="76"/>
      <c r="E34" s="77"/>
      <c r="F34" s="77"/>
    </row>
    <row r="35" spans="1:6" x14ac:dyDescent="0.2">
      <c r="A35" s="241"/>
      <c r="B35" s="143"/>
      <c r="C35" s="144"/>
      <c r="D35" s="145"/>
      <c r="E35" s="146"/>
      <c r="F35" s="242"/>
    </row>
    <row r="36" spans="1:6" ht="25.5" x14ac:dyDescent="0.2">
      <c r="A36" s="147">
        <f>COUNT($A$11:A35)+1</f>
        <v>6</v>
      </c>
      <c r="B36" s="148" t="s">
        <v>45</v>
      </c>
      <c r="C36" s="149"/>
      <c r="D36" s="150"/>
      <c r="E36" s="151"/>
      <c r="F36" s="212"/>
    </row>
    <row r="37" spans="1:6" ht="76.5" x14ac:dyDescent="0.2">
      <c r="A37" s="147"/>
      <c r="B37" s="153" t="s">
        <v>240</v>
      </c>
      <c r="C37" s="149"/>
      <c r="D37" s="150"/>
      <c r="E37" s="151"/>
      <c r="F37" s="212"/>
    </row>
    <row r="38" spans="1:6" ht="14.25" x14ac:dyDescent="0.2">
      <c r="A38" s="147"/>
      <c r="B38" s="153"/>
      <c r="C38" s="149">
        <v>10</v>
      </c>
      <c r="D38" s="150" t="s">
        <v>39</v>
      </c>
      <c r="E38" s="297"/>
      <c r="F38" s="151">
        <f>C38*E38</f>
        <v>0</v>
      </c>
    </row>
    <row r="39" spans="1:6" x14ac:dyDescent="0.2">
      <c r="A39" s="240"/>
      <c r="B39" s="154"/>
      <c r="C39" s="155"/>
      <c r="D39" s="76"/>
      <c r="E39" s="77"/>
      <c r="F39" s="77"/>
    </row>
    <row r="40" spans="1:6" x14ac:dyDescent="0.2">
      <c r="A40" s="241"/>
      <c r="B40" s="143"/>
      <c r="C40" s="144"/>
      <c r="D40" s="145"/>
      <c r="E40" s="146"/>
      <c r="F40" s="242"/>
    </row>
    <row r="41" spans="1:6" ht="38.25" x14ac:dyDescent="0.2">
      <c r="A41" s="147">
        <f>COUNT($A$11:A40)+1</f>
        <v>7</v>
      </c>
      <c r="B41" s="148" t="s">
        <v>46</v>
      </c>
      <c r="C41" s="149"/>
      <c r="D41" s="150"/>
      <c r="E41" s="151"/>
      <c r="F41" s="212"/>
    </row>
    <row r="42" spans="1:6" ht="63.75" x14ac:dyDescent="0.2">
      <c r="A42" s="147"/>
      <c r="B42" s="153" t="s">
        <v>47</v>
      </c>
      <c r="C42" s="149"/>
      <c r="D42" s="150"/>
      <c r="E42" s="151"/>
      <c r="F42" s="212"/>
    </row>
    <row r="43" spans="1:6" ht="14.25" x14ac:dyDescent="0.2">
      <c r="A43" s="147"/>
      <c r="B43" s="153"/>
      <c r="C43" s="149">
        <v>15</v>
      </c>
      <c r="D43" s="150" t="s">
        <v>39</v>
      </c>
      <c r="E43" s="297"/>
      <c r="F43" s="151">
        <f>C43*E43</f>
        <v>0</v>
      </c>
    </row>
    <row r="44" spans="1:6" x14ac:dyDescent="0.2">
      <c r="A44" s="240"/>
      <c r="B44" s="154"/>
      <c r="C44" s="155"/>
      <c r="D44" s="76"/>
      <c r="E44" s="77"/>
      <c r="F44" s="77"/>
    </row>
    <row r="45" spans="1:6" x14ac:dyDescent="0.2">
      <c r="A45" s="241"/>
      <c r="B45" s="143"/>
      <c r="C45" s="144"/>
      <c r="D45" s="145"/>
      <c r="E45" s="146"/>
      <c r="F45" s="146"/>
    </row>
    <row r="46" spans="1:6" x14ac:dyDescent="0.2">
      <c r="A46" s="147">
        <f>COUNT($A$11:A44)+1</f>
        <v>8</v>
      </c>
      <c r="B46" s="252" t="s">
        <v>52</v>
      </c>
      <c r="C46" s="149"/>
      <c r="D46" s="150"/>
      <c r="E46" s="151"/>
      <c r="F46" s="212"/>
    </row>
    <row r="47" spans="1:6" ht="51" x14ac:dyDescent="0.2">
      <c r="A47" s="147"/>
      <c r="B47" s="153" t="s">
        <v>53</v>
      </c>
      <c r="C47" s="149"/>
      <c r="D47" s="150"/>
      <c r="E47" s="151"/>
      <c r="F47" s="212"/>
    </row>
    <row r="48" spans="1:6" ht="14.25" x14ac:dyDescent="0.2">
      <c r="A48" s="147"/>
      <c r="B48" s="153"/>
      <c r="C48" s="149">
        <v>2</v>
      </c>
      <c r="D48" s="150" t="s">
        <v>33</v>
      </c>
      <c r="E48" s="297"/>
      <c r="F48" s="151">
        <f>E48*C48</f>
        <v>0</v>
      </c>
    </row>
    <row r="49" spans="1:6" x14ac:dyDescent="0.2">
      <c r="A49" s="240"/>
      <c r="B49" s="154"/>
      <c r="C49" s="155"/>
      <c r="D49" s="76"/>
      <c r="E49" s="77"/>
      <c r="F49" s="77"/>
    </row>
    <row r="50" spans="1:6" x14ac:dyDescent="0.2">
      <c r="A50" s="241"/>
      <c r="B50" s="143"/>
      <c r="C50" s="144"/>
      <c r="D50" s="145"/>
      <c r="E50" s="146"/>
      <c r="F50" s="242"/>
    </row>
    <row r="51" spans="1:6" x14ac:dyDescent="0.2">
      <c r="A51" s="147">
        <f>COUNT($A$11:A50)+1</f>
        <v>9</v>
      </c>
      <c r="B51" s="253" t="s">
        <v>54</v>
      </c>
      <c r="C51" s="149"/>
      <c r="D51" s="150"/>
      <c r="E51" s="151"/>
      <c r="F51" s="212"/>
    </row>
    <row r="52" spans="1:6" ht="76.5" x14ac:dyDescent="0.2">
      <c r="A52" s="147"/>
      <c r="B52" s="153" t="s">
        <v>55</v>
      </c>
      <c r="C52" s="149"/>
      <c r="D52" s="150"/>
      <c r="E52" s="151"/>
      <c r="F52" s="212"/>
    </row>
    <row r="53" spans="1:6" ht="14.25" x14ac:dyDescent="0.2">
      <c r="A53" s="147"/>
      <c r="B53" s="254"/>
      <c r="C53" s="149">
        <v>2</v>
      </c>
      <c r="D53" s="150" t="s">
        <v>33</v>
      </c>
      <c r="E53" s="297"/>
      <c r="F53" s="151">
        <f>E53*C53</f>
        <v>0</v>
      </c>
    </row>
    <row r="54" spans="1:6" x14ac:dyDescent="0.2">
      <c r="A54" s="240"/>
      <c r="B54" s="255"/>
      <c r="C54" s="155"/>
      <c r="D54" s="76"/>
      <c r="E54" s="77"/>
      <c r="F54" s="77"/>
    </row>
    <row r="55" spans="1:6" x14ac:dyDescent="0.2">
      <c r="A55" s="241"/>
      <c r="B55" s="256"/>
      <c r="C55" s="144"/>
      <c r="D55" s="145"/>
      <c r="E55" s="146"/>
      <c r="F55" s="146"/>
    </row>
    <row r="56" spans="1:6" x14ac:dyDescent="0.2">
      <c r="A56" s="147">
        <f>COUNT($A$11:A55)+1</f>
        <v>10</v>
      </c>
      <c r="B56" s="257" t="s">
        <v>56</v>
      </c>
      <c r="C56" s="149"/>
      <c r="D56" s="150"/>
      <c r="E56" s="151"/>
      <c r="F56" s="151"/>
    </row>
    <row r="57" spans="1:6" ht="76.5" x14ac:dyDescent="0.2">
      <c r="A57" s="147"/>
      <c r="B57" s="153" t="s">
        <v>57</v>
      </c>
      <c r="C57" s="149"/>
      <c r="D57" s="150"/>
      <c r="E57" s="151"/>
      <c r="F57" s="151"/>
    </row>
    <row r="58" spans="1:6" ht="14.25" x14ac:dyDescent="0.2">
      <c r="A58" s="147"/>
      <c r="B58" s="254"/>
      <c r="C58" s="149">
        <v>2</v>
      </c>
      <c r="D58" s="150" t="s">
        <v>33</v>
      </c>
      <c r="E58" s="297"/>
      <c r="F58" s="151">
        <f>E58*C58</f>
        <v>0</v>
      </c>
    </row>
    <row r="59" spans="1:6" x14ac:dyDescent="0.2">
      <c r="A59" s="240"/>
      <c r="B59" s="255"/>
      <c r="C59" s="155"/>
      <c r="D59" s="76"/>
      <c r="E59" s="77"/>
      <c r="F59" s="77"/>
    </row>
    <row r="60" spans="1:6" x14ac:dyDescent="0.2">
      <c r="A60" s="100"/>
      <c r="B60" s="143"/>
      <c r="C60" s="144"/>
      <c r="D60" s="145"/>
      <c r="E60" s="146"/>
      <c r="F60" s="146"/>
    </row>
    <row r="61" spans="1:6" x14ac:dyDescent="0.2">
      <c r="A61" s="147">
        <f>COUNT($A$11:A60)+1</f>
        <v>11</v>
      </c>
      <c r="B61" s="148" t="s">
        <v>241</v>
      </c>
      <c r="C61" s="149"/>
      <c r="D61" s="150"/>
      <c r="E61" s="151"/>
      <c r="F61" s="212"/>
    </row>
    <row r="62" spans="1:6" ht="114.75" x14ac:dyDescent="0.2">
      <c r="A62" s="152"/>
      <c r="B62" s="153" t="s">
        <v>242</v>
      </c>
      <c r="C62" s="149"/>
      <c r="D62" s="150"/>
      <c r="E62" s="151"/>
      <c r="F62" s="212"/>
    </row>
    <row r="63" spans="1:6" ht="14.25" x14ac:dyDescent="0.2">
      <c r="A63" s="152"/>
      <c r="B63" s="153"/>
      <c r="C63" s="149">
        <v>12</v>
      </c>
      <c r="D63" s="150" t="s">
        <v>39</v>
      </c>
      <c r="E63" s="297"/>
      <c r="F63" s="151">
        <f>C63*E63</f>
        <v>0</v>
      </c>
    </row>
    <row r="64" spans="1:6" x14ac:dyDescent="0.2">
      <c r="A64" s="99"/>
      <c r="B64" s="154"/>
      <c r="C64" s="155"/>
      <c r="D64" s="76"/>
      <c r="E64" s="77"/>
      <c r="F64" s="77"/>
    </row>
    <row r="65" spans="1:6" x14ac:dyDescent="0.2">
      <c r="A65" s="100"/>
      <c r="B65" s="65"/>
      <c r="C65" s="144"/>
      <c r="D65" s="145"/>
      <c r="E65" s="146"/>
      <c r="F65" s="146"/>
    </row>
    <row r="66" spans="1:6" x14ac:dyDescent="0.2">
      <c r="A66" s="147">
        <f>COUNT($A$11:A65)+1</f>
        <v>12</v>
      </c>
      <c r="B66" s="258" t="s">
        <v>72</v>
      </c>
      <c r="C66" s="149"/>
      <c r="D66" s="150"/>
      <c r="E66" s="151"/>
      <c r="F66" s="151"/>
    </row>
    <row r="67" spans="1:6" ht="51" x14ac:dyDescent="0.2">
      <c r="A67" s="152"/>
      <c r="B67" s="153" t="s">
        <v>73</v>
      </c>
      <c r="C67" s="149"/>
      <c r="D67" s="150"/>
      <c r="E67" s="151"/>
      <c r="F67" s="151"/>
    </row>
    <row r="68" spans="1:6" x14ac:dyDescent="0.2">
      <c r="A68" s="152"/>
      <c r="C68" s="149">
        <v>1</v>
      </c>
      <c r="D68" s="150" t="s">
        <v>1</v>
      </c>
      <c r="E68" s="297"/>
      <c r="F68" s="151">
        <f>C68*E68</f>
        <v>0</v>
      </c>
    </row>
    <row r="69" spans="1:6" x14ac:dyDescent="0.2">
      <c r="A69" s="99"/>
      <c r="B69" s="259"/>
      <c r="C69" s="155"/>
      <c r="D69" s="76"/>
      <c r="E69" s="77"/>
      <c r="F69" s="77"/>
    </row>
    <row r="70" spans="1:6" x14ac:dyDescent="0.2">
      <c r="A70" s="100"/>
      <c r="B70" s="65"/>
      <c r="C70" s="144"/>
      <c r="D70" s="145"/>
      <c r="E70" s="146"/>
      <c r="F70" s="146"/>
    </row>
    <row r="71" spans="1:6" x14ac:dyDescent="0.2">
      <c r="A71" s="147">
        <f>COUNT($A$11:A70)+1</f>
        <v>13</v>
      </c>
      <c r="B71" s="148" t="s">
        <v>19</v>
      </c>
      <c r="C71" s="149"/>
      <c r="D71" s="150"/>
      <c r="E71" s="151"/>
      <c r="F71" s="151"/>
    </row>
    <row r="72" spans="1:6" ht="25.5" x14ac:dyDescent="0.2">
      <c r="A72" s="152"/>
      <c r="B72" s="153" t="s">
        <v>18</v>
      </c>
      <c r="C72" s="149"/>
      <c r="D72" s="150"/>
      <c r="E72" s="151"/>
      <c r="F72" s="212"/>
    </row>
    <row r="73" spans="1:6" ht="14.25" x14ac:dyDescent="0.2">
      <c r="A73" s="152"/>
      <c r="B73" s="153"/>
      <c r="C73" s="149">
        <v>9</v>
      </c>
      <c r="D73" s="150" t="s">
        <v>39</v>
      </c>
      <c r="E73" s="297"/>
      <c r="F73" s="151">
        <f>C73*E73</f>
        <v>0</v>
      </c>
    </row>
    <row r="74" spans="1:6" x14ac:dyDescent="0.2">
      <c r="A74" s="99"/>
      <c r="B74" s="154"/>
      <c r="C74" s="155"/>
      <c r="D74" s="76"/>
      <c r="E74" s="77"/>
      <c r="F74" s="77"/>
    </row>
    <row r="75" spans="1:6" x14ac:dyDescent="0.2">
      <c r="A75" s="100"/>
      <c r="B75" s="143"/>
      <c r="C75" s="144"/>
      <c r="D75" s="145"/>
      <c r="E75" s="146"/>
      <c r="F75" s="146"/>
    </row>
    <row r="76" spans="1:6" x14ac:dyDescent="0.2">
      <c r="A76" s="147">
        <f>COUNT($A$11:A75)+1</f>
        <v>14</v>
      </c>
      <c r="B76" s="148" t="s">
        <v>76</v>
      </c>
      <c r="C76" s="149"/>
      <c r="D76" s="150"/>
      <c r="E76" s="151"/>
      <c r="F76" s="212"/>
    </row>
    <row r="77" spans="1:6" ht="38.25" x14ac:dyDescent="0.2">
      <c r="A77" s="152"/>
      <c r="B77" s="153" t="s">
        <v>243</v>
      </c>
      <c r="C77" s="149"/>
      <c r="D77" s="150"/>
      <c r="E77" s="151"/>
      <c r="F77" s="212"/>
    </row>
    <row r="78" spans="1:6" ht="14.25" x14ac:dyDescent="0.2">
      <c r="A78" s="152"/>
      <c r="B78" s="153" t="s">
        <v>28</v>
      </c>
      <c r="C78" s="149">
        <v>15</v>
      </c>
      <c r="D78" s="150" t="s">
        <v>38</v>
      </c>
      <c r="E78" s="297"/>
      <c r="F78" s="151">
        <f>C78*E78</f>
        <v>0</v>
      </c>
    </row>
    <row r="79" spans="1:6" ht="14.25" x14ac:dyDescent="0.2">
      <c r="A79" s="152"/>
      <c r="B79" s="153" t="s">
        <v>29</v>
      </c>
      <c r="C79" s="149">
        <v>5</v>
      </c>
      <c r="D79" s="150" t="s">
        <v>38</v>
      </c>
      <c r="E79" s="297"/>
      <c r="F79" s="151">
        <f>C79*E79</f>
        <v>0</v>
      </c>
    </row>
    <row r="80" spans="1:6" x14ac:dyDescent="0.2">
      <c r="A80" s="99"/>
      <c r="B80" s="154"/>
      <c r="C80" s="155"/>
      <c r="D80" s="76"/>
      <c r="E80" s="77"/>
      <c r="F80" s="77"/>
    </row>
    <row r="81" spans="1:6" x14ac:dyDescent="0.2">
      <c r="A81" s="100"/>
      <c r="B81" s="143"/>
      <c r="C81" s="144"/>
      <c r="D81" s="145"/>
      <c r="E81" s="146"/>
      <c r="F81" s="146"/>
    </row>
    <row r="82" spans="1:6" x14ac:dyDescent="0.2">
      <c r="A82" s="147">
        <f>COUNT($A$11:A81)+1</f>
        <v>15</v>
      </c>
      <c r="B82" s="148" t="s">
        <v>244</v>
      </c>
      <c r="C82" s="149"/>
      <c r="D82" s="150"/>
      <c r="E82" s="151"/>
      <c r="F82" s="151"/>
    </row>
    <row r="83" spans="1:6" ht="51" x14ac:dyDescent="0.2">
      <c r="A83" s="152"/>
      <c r="B83" s="153" t="s">
        <v>245</v>
      </c>
      <c r="C83" s="149"/>
      <c r="D83" s="150"/>
      <c r="E83" s="151"/>
      <c r="F83" s="151"/>
    </row>
    <row r="84" spans="1:6" ht="14.25" x14ac:dyDescent="0.2">
      <c r="A84" s="152"/>
      <c r="B84" s="153" t="s">
        <v>29</v>
      </c>
      <c r="C84" s="149">
        <v>1</v>
      </c>
      <c r="D84" s="150" t="s">
        <v>38</v>
      </c>
      <c r="E84" s="297"/>
      <c r="F84" s="151">
        <f>C84*E84</f>
        <v>0</v>
      </c>
    </row>
    <row r="85" spans="1:6" x14ac:dyDescent="0.2">
      <c r="A85" s="99"/>
      <c r="B85" s="154"/>
      <c r="C85" s="155"/>
      <c r="D85" s="76"/>
      <c r="E85" s="77"/>
      <c r="F85" s="77"/>
    </row>
    <row r="86" spans="1:6" x14ac:dyDescent="0.2">
      <c r="A86" s="100"/>
      <c r="B86" s="143"/>
      <c r="C86" s="144"/>
      <c r="D86" s="145"/>
      <c r="E86" s="146"/>
      <c r="F86" s="146"/>
    </row>
    <row r="87" spans="1:6" x14ac:dyDescent="0.2">
      <c r="A87" s="147">
        <f>COUNT($A$11:A86)+1</f>
        <v>16</v>
      </c>
      <c r="B87" s="148" t="s">
        <v>287</v>
      </c>
      <c r="C87" s="149"/>
      <c r="D87" s="150"/>
      <c r="E87" s="151"/>
      <c r="F87" s="151"/>
    </row>
    <row r="88" spans="1:6" ht="51" x14ac:dyDescent="0.2">
      <c r="A88" s="152"/>
      <c r="B88" s="153" t="s">
        <v>288</v>
      </c>
      <c r="C88" s="149"/>
      <c r="D88" s="150"/>
      <c r="E88" s="151"/>
      <c r="F88" s="151"/>
    </row>
    <row r="89" spans="1:6" ht="14.25" x14ac:dyDescent="0.2">
      <c r="A89" s="152"/>
      <c r="B89" s="153"/>
      <c r="C89" s="149">
        <v>2</v>
      </c>
      <c r="D89" s="150" t="s">
        <v>38</v>
      </c>
      <c r="E89" s="297"/>
      <c r="F89" s="151">
        <f>C89*E89</f>
        <v>0</v>
      </c>
    </row>
    <row r="90" spans="1:6" x14ac:dyDescent="0.2">
      <c r="A90" s="99"/>
      <c r="B90" s="154"/>
      <c r="C90" s="155"/>
      <c r="D90" s="76"/>
      <c r="E90" s="77"/>
      <c r="F90" s="77"/>
    </row>
    <row r="91" spans="1:6" x14ac:dyDescent="0.2">
      <c r="A91" s="100"/>
      <c r="B91" s="143"/>
      <c r="C91" s="144"/>
      <c r="D91" s="145"/>
      <c r="E91" s="146"/>
      <c r="F91" s="146"/>
    </row>
    <row r="92" spans="1:6" ht="25.5" x14ac:dyDescent="0.2">
      <c r="A92" s="147">
        <f>COUNT($A$11:A91)+1</f>
        <v>17</v>
      </c>
      <c r="B92" s="252" t="s">
        <v>289</v>
      </c>
      <c r="C92" s="149"/>
      <c r="D92" s="286"/>
      <c r="E92" s="287"/>
      <c r="F92" s="151"/>
    </row>
    <row r="93" spans="1:6" ht="51" x14ac:dyDescent="0.2">
      <c r="A93" s="152"/>
      <c r="B93" s="288" t="s">
        <v>290</v>
      </c>
      <c r="C93" s="149"/>
    </row>
    <row r="94" spans="1:6" ht="14.25" x14ac:dyDescent="0.2">
      <c r="A94" s="152"/>
      <c r="B94" s="288"/>
      <c r="C94" s="149">
        <v>2</v>
      </c>
      <c r="D94" s="150" t="s">
        <v>38</v>
      </c>
      <c r="E94" s="297"/>
      <c r="F94" s="151">
        <f>C94*E94</f>
        <v>0</v>
      </c>
    </row>
    <row r="95" spans="1:6" x14ac:dyDescent="0.2">
      <c r="A95" s="99"/>
      <c r="B95" s="289"/>
      <c r="C95" s="155"/>
      <c r="D95" s="76"/>
      <c r="E95" s="77"/>
      <c r="F95" s="77"/>
    </row>
    <row r="96" spans="1:6" x14ac:dyDescent="0.2">
      <c r="A96" s="100"/>
      <c r="B96" s="143"/>
      <c r="C96" s="144"/>
      <c r="D96" s="145"/>
      <c r="E96" s="146"/>
      <c r="F96" s="146"/>
    </row>
    <row r="97" spans="1:6" x14ac:dyDescent="0.2">
      <c r="A97" s="147">
        <f>COUNT($A$11:A96)+1</f>
        <v>18</v>
      </c>
      <c r="B97" s="252" t="s">
        <v>246</v>
      </c>
      <c r="C97" s="149"/>
      <c r="D97" s="150"/>
      <c r="E97" s="151"/>
      <c r="F97" s="151"/>
    </row>
    <row r="98" spans="1:6" ht="25.5" x14ac:dyDescent="0.2">
      <c r="A98" s="152"/>
      <c r="B98" s="153" t="s">
        <v>247</v>
      </c>
      <c r="C98" s="149"/>
      <c r="D98" s="150"/>
      <c r="E98" s="151"/>
      <c r="F98" s="151"/>
    </row>
    <row r="99" spans="1:6" ht="14.25" x14ac:dyDescent="0.2">
      <c r="A99" s="152"/>
      <c r="B99" s="153"/>
      <c r="C99" s="149">
        <v>3</v>
      </c>
      <c r="D99" s="150" t="s">
        <v>38</v>
      </c>
      <c r="E99" s="297"/>
      <c r="F99" s="151">
        <f t="shared" ref="F99" si="0">C99*E99</f>
        <v>0</v>
      </c>
    </row>
    <row r="100" spans="1:6" x14ac:dyDescent="0.2">
      <c r="A100" s="99"/>
      <c r="B100" s="154"/>
      <c r="C100" s="155"/>
      <c r="D100" s="76"/>
      <c r="E100" s="77"/>
      <c r="F100" s="77"/>
    </row>
    <row r="101" spans="1:6" x14ac:dyDescent="0.2">
      <c r="A101" s="100"/>
      <c r="B101" s="143"/>
      <c r="C101" s="144"/>
      <c r="D101" s="145"/>
      <c r="E101" s="146"/>
      <c r="F101" s="146"/>
    </row>
    <row r="102" spans="1:6" x14ac:dyDescent="0.2">
      <c r="A102" s="147">
        <f>COUNT($A$11:A101)+1</f>
        <v>19</v>
      </c>
      <c r="B102" s="252" t="s">
        <v>291</v>
      </c>
      <c r="C102" s="149"/>
      <c r="D102" s="150"/>
      <c r="E102" s="151"/>
      <c r="F102" s="151"/>
    </row>
    <row r="103" spans="1:6" ht="51" x14ac:dyDescent="0.2">
      <c r="A103" s="152"/>
      <c r="B103" s="288" t="s">
        <v>292</v>
      </c>
      <c r="C103" s="149"/>
      <c r="D103" s="150"/>
      <c r="E103" s="151"/>
      <c r="F103" s="151"/>
    </row>
    <row r="104" spans="1:6" ht="14.25" x14ac:dyDescent="0.2">
      <c r="A104" s="152"/>
      <c r="B104" s="153"/>
      <c r="C104" s="149">
        <v>2</v>
      </c>
      <c r="D104" s="150" t="s">
        <v>38</v>
      </c>
      <c r="E104" s="297"/>
      <c r="F104" s="151">
        <f t="shared" ref="F104" si="1">C104*E104</f>
        <v>0</v>
      </c>
    </row>
    <row r="105" spans="1:6" x14ac:dyDescent="0.2">
      <c r="A105" s="99"/>
      <c r="B105" s="154"/>
      <c r="C105" s="155"/>
      <c r="D105" s="76"/>
      <c r="E105" s="77"/>
      <c r="F105" s="77"/>
    </row>
    <row r="106" spans="1:6" x14ac:dyDescent="0.2">
      <c r="A106" s="100"/>
      <c r="B106" s="143"/>
      <c r="C106" s="144"/>
      <c r="D106" s="145"/>
      <c r="E106" s="146"/>
      <c r="F106" s="146"/>
    </row>
    <row r="107" spans="1:6" x14ac:dyDescent="0.2">
      <c r="A107" s="147">
        <f>COUNT($A$11:A106)+1</f>
        <v>20</v>
      </c>
      <c r="B107" s="148" t="s">
        <v>248</v>
      </c>
      <c r="C107" s="149"/>
      <c r="D107" s="150"/>
      <c r="E107" s="151"/>
      <c r="F107" s="151"/>
    </row>
    <row r="108" spans="1:6" ht="51" x14ac:dyDescent="0.2">
      <c r="A108" s="152"/>
      <c r="B108" s="153" t="s">
        <v>105</v>
      </c>
      <c r="C108" s="149"/>
      <c r="D108" s="150"/>
      <c r="E108" s="151"/>
      <c r="F108" s="151"/>
    </row>
    <row r="109" spans="1:6" ht="14.25" x14ac:dyDescent="0.2">
      <c r="A109" s="152"/>
      <c r="B109" s="153"/>
      <c r="C109" s="149">
        <v>3</v>
      </c>
      <c r="D109" s="150" t="s">
        <v>38</v>
      </c>
      <c r="E109" s="297"/>
      <c r="F109" s="151">
        <f>C109*E109</f>
        <v>0</v>
      </c>
    </row>
    <row r="110" spans="1:6" x14ac:dyDescent="0.2">
      <c r="A110" s="99"/>
      <c r="B110" s="154"/>
      <c r="C110" s="155"/>
      <c r="D110" s="76"/>
      <c r="E110" s="77"/>
      <c r="F110" s="77"/>
    </row>
    <row r="111" spans="1:6" x14ac:dyDescent="0.2">
      <c r="A111" s="100"/>
      <c r="B111" s="143"/>
      <c r="C111" s="144"/>
      <c r="D111" s="145"/>
      <c r="E111" s="146"/>
      <c r="F111" s="146"/>
    </row>
    <row r="112" spans="1:6" x14ac:dyDescent="0.2">
      <c r="A112" s="147">
        <f>COUNT($A$11:A111)+1</f>
        <v>21</v>
      </c>
      <c r="B112" s="148" t="s">
        <v>249</v>
      </c>
      <c r="C112" s="149"/>
      <c r="D112" s="150"/>
      <c r="E112" s="151"/>
      <c r="F112" s="151"/>
    </row>
    <row r="113" spans="1:6" ht="63.75" x14ac:dyDescent="0.2">
      <c r="A113" s="152"/>
      <c r="B113" s="153" t="s">
        <v>250</v>
      </c>
      <c r="C113" s="149"/>
      <c r="D113" s="150"/>
      <c r="E113" s="151"/>
      <c r="F113" s="151"/>
    </row>
    <row r="114" spans="1:6" ht="14.25" x14ac:dyDescent="0.2">
      <c r="A114" s="152"/>
      <c r="B114" s="153"/>
      <c r="C114" s="149">
        <v>1</v>
      </c>
      <c r="D114" s="150" t="s">
        <v>38</v>
      </c>
      <c r="E114" s="297"/>
      <c r="F114" s="151">
        <f>C114*E114</f>
        <v>0</v>
      </c>
    </row>
    <row r="115" spans="1:6" x14ac:dyDescent="0.2">
      <c r="A115" s="99"/>
      <c r="B115" s="154"/>
      <c r="C115" s="155"/>
      <c r="D115" s="76"/>
      <c r="E115" s="77"/>
      <c r="F115" s="77"/>
    </row>
    <row r="116" spans="1:6" x14ac:dyDescent="0.2">
      <c r="A116" s="100"/>
      <c r="B116" s="143"/>
      <c r="C116" s="144"/>
      <c r="D116" s="145"/>
      <c r="E116" s="146"/>
      <c r="F116" s="146"/>
    </row>
    <row r="117" spans="1:6" x14ac:dyDescent="0.2">
      <c r="A117" s="147">
        <f>COUNT($A$11:A116)+1</f>
        <v>22</v>
      </c>
      <c r="B117" s="148" t="s">
        <v>77</v>
      </c>
      <c r="C117" s="149"/>
      <c r="D117" s="150"/>
      <c r="E117" s="151"/>
      <c r="F117" s="151"/>
    </row>
    <row r="118" spans="1:6" ht="89.25" x14ac:dyDescent="0.2">
      <c r="A118" s="152"/>
      <c r="B118" s="153" t="s">
        <v>92</v>
      </c>
      <c r="C118" s="149"/>
      <c r="D118" s="150"/>
      <c r="E118" s="151"/>
      <c r="F118" s="151"/>
    </row>
    <row r="119" spans="1:6" ht="14.25" x14ac:dyDescent="0.2">
      <c r="A119" s="152"/>
      <c r="B119" s="153"/>
      <c r="C119" s="149">
        <v>10</v>
      </c>
      <c r="D119" s="150" t="s">
        <v>38</v>
      </c>
      <c r="E119" s="297"/>
      <c r="F119" s="151">
        <f>C119*E119</f>
        <v>0</v>
      </c>
    </row>
    <row r="120" spans="1:6" x14ac:dyDescent="0.2">
      <c r="A120" s="99"/>
      <c r="B120" s="154"/>
      <c r="C120" s="155"/>
      <c r="D120" s="76"/>
      <c r="E120" s="77"/>
      <c r="F120" s="77"/>
    </row>
    <row r="121" spans="1:6" x14ac:dyDescent="0.2">
      <c r="A121" s="100"/>
      <c r="B121" s="143"/>
      <c r="C121" s="144"/>
      <c r="D121" s="145"/>
      <c r="E121" s="146"/>
      <c r="F121" s="146"/>
    </row>
    <row r="122" spans="1:6" x14ac:dyDescent="0.2">
      <c r="A122" s="147">
        <f>COUNT($A$11:A121)+1</f>
        <v>23</v>
      </c>
      <c r="B122" s="148" t="s">
        <v>78</v>
      </c>
      <c r="C122" s="149"/>
      <c r="D122" s="150"/>
      <c r="E122" s="151"/>
      <c r="F122" s="212"/>
    </row>
    <row r="123" spans="1:6" ht="63.75" x14ac:dyDescent="0.2">
      <c r="A123" s="152"/>
      <c r="B123" s="153" t="s">
        <v>93</v>
      </c>
      <c r="C123" s="149"/>
      <c r="D123" s="150"/>
      <c r="E123" s="151"/>
      <c r="F123" s="212"/>
    </row>
    <row r="124" spans="1:6" ht="14.25" x14ac:dyDescent="0.2">
      <c r="A124" s="152"/>
      <c r="B124" s="153"/>
      <c r="C124" s="149">
        <v>5</v>
      </c>
      <c r="D124" s="150" t="s">
        <v>38</v>
      </c>
      <c r="E124" s="297"/>
      <c r="F124" s="151">
        <f>C124*E124</f>
        <v>0</v>
      </c>
    </row>
    <row r="125" spans="1:6" x14ac:dyDescent="0.2">
      <c r="A125" s="99"/>
      <c r="B125" s="154"/>
      <c r="C125" s="155"/>
      <c r="D125" s="76"/>
      <c r="E125" s="77"/>
      <c r="F125" s="77"/>
    </row>
    <row r="126" spans="1:6" x14ac:dyDescent="0.2">
      <c r="A126" s="100"/>
      <c r="B126" s="143"/>
      <c r="C126" s="144"/>
      <c r="D126" s="145"/>
      <c r="E126" s="146"/>
      <c r="F126" s="146"/>
    </row>
    <row r="127" spans="1:6" x14ac:dyDescent="0.2">
      <c r="A127" s="147">
        <f>COUNT($A$11:A126)+1</f>
        <v>24</v>
      </c>
      <c r="B127" s="148" t="s">
        <v>251</v>
      </c>
      <c r="C127" s="149"/>
      <c r="D127" s="150"/>
      <c r="E127" s="151"/>
      <c r="F127" s="212"/>
    </row>
    <row r="128" spans="1:6" ht="38.25" x14ac:dyDescent="0.2">
      <c r="A128" s="152"/>
      <c r="B128" s="153" t="s">
        <v>252</v>
      </c>
      <c r="C128" s="149"/>
      <c r="D128" s="150"/>
      <c r="E128" s="151"/>
      <c r="F128" s="212"/>
    </row>
    <row r="129" spans="1:6" ht="14.25" x14ac:dyDescent="0.2">
      <c r="A129" s="152"/>
      <c r="B129" s="153"/>
      <c r="C129" s="149">
        <v>1</v>
      </c>
      <c r="D129" s="150" t="s">
        <v>38</v>
      </c>
      <c r="E129" s="297"/>
      <c r="F129" s="151">
        <f>C129*E129</f>
        <v>0</v>
      </c>
    </row>
    <row r="130" spans="1:6" x14ac:dyDescent="0.2">
      <c r="A130" s="99"/>
      <c r="B130" s="154"/>
      <c r="C130" s="155"/>
      <c r="D130" s="76"/>
      <c r="E130" s="77"/>
      <c r="F130" s="77"/>
    </row>
    <row r="131" spans="1:6" x14ac:dyDescent="0.2">
      <c r="A131" s="100"/>
      <c r="B131" s="65"/>
      <c r="C131" s="144"/>
      <c r="D131" s="260"/>
      <c r="E131" s="31"/>
      <c r="F131" s="31"/>
    </row>
    <row r="132" spans="1:6" x14ac:dyDescent="0.2">
      <c r="A132" s="147">
        <f>COUNT($A$11:A131)+1</f>
        <v>25</v>
      </c>
      <c r="B132" s="148" t="s">
        <v>21</v>
      </c>
      <c r="C132" s="149"/>
      <c r="D132" s="150"/>
      <c r="E132" s="151"/>
      <c r="F132" s="151"/>
    </row>
    <row r="133" spans="1:6" ht="38.25" x14ac:dyDescent="0.2">
      <c r="A133" s="152"/>
      <c r="B133" s="153" t="s">
        <v>20</v>
      </c>
      <c r="C133" s="149"/>
      <c r="D133" s="150"/>
      <c r="E133" s="151"/>
      <c r="F133" s="212"/>
    </row>
    <row r="134" spans="1:6" ht="14.25" x14ac:dyDescent="0.2">
      <c r="A134" s="152"/>
      <c r="B134" s="153"/>
      <c r="C134" s="149">
        <v>20</v>
      </c>
      <c r="D134" s="150" t="s">
        <v>38</v>
      </c>
      <c r="E134" s="297"/>
      <c r="F134" s="151">
        <f>C134*E134</f>
        <v>0</v>
      </c>
    </row>
    <row r="135" spans="1:6" x14ac:dyDescent="0.2">
      <c r="A135" s="99"/>
      <c r="B135" s="154"/>
      <c r="C135" s="155"/>
      <c r="D135" s="76"/>
      <c r="E135" s="77"/>
      <c r="F135" s="77"/>
    </row>
    <row r="136" spans="1:6" x14ac:dyDescent="0.2">
      <c r="A136" s="100"/>
      <c r="B136" s="143"/>
      <c r="C136" s="144"/>
      <c r="D136" s="145"/>
      <c r="E136" s="146"/>
      <c r="F136" s="146"/>
    </row>
    <row r="137" spans="1:6" x14ac:dyDescent="0.2">
      <c r="A137" s="147">
        <f>COUNT($A$11:A136)+1</f>
        <v>26</v>
      </c>
      <c r="B137" s="148" t="s">
        <v>22</v>
      </c>
      <c r="C137" s="149"/>
      <c r="D137" s="150"/>
      <c r="E137" s="151"/>
      <c r="F137" s="151"/>
    </row>
    <row r="138" spans="1:6" ht="25.5" x14ac:dyDescent="0.2">
      <c r="A138" s="152"/>
      <c r="B138" s="153" t="s">
        <v>107</v>
      </c>
      <c r="C138" s="149"/>
      <c r="D138" s="150"/>
      <c r="E138" s="151"/>
      <c r="F138" s="212"/>
    </row>
    <row r="139" spans="1:6" ht="14.25" x14ac:dyDescent="0.2">
      <c r="A139" s="152"/>
      <c r="B139" s="153"/>
      <c r="C139" s="149">
        <v>20</v>
      </c>
      <c r="D139" s="150" t="s">
        <v>33</v>
      </c>
      <c r="E139" s="297"/>
      <c r="F139" s="151">
        <f>C139*E139</f>
        <v>0</v>
      </c>
    </row>
    <row r="140" spans="1:6" x14ac:dyDescent="0.2">
      <c r="A140" s="99"/>
      <c r="B140" s="154"/>
      <c r="C140" s="155"/>
      <c r="D140" s="76"/>
      <c r="E140" s="77"/>
      <c r="F140" s="77"/>
    </row>
    <row r="141" spans="1:6" x14ac:dyDescent="0.2">
      <c r="A141" s="100"/>
      <c r="B141" s="143"/>
      <c r="C141" s="144"/>
      <c r="D141" s="145"/>
      <c r="E141" s="146"/>
      <c r="F141" s="146"/>
    </row>
    <row r="142" spans="1:6" x14ac:dyDescent="0.2">
      <c r="A142" s="147">
        <f>COUNT($A$11:A141)+1</f>
        <v>27</v>
      </c>
      <c r="B142" s="148" t="s">
        <v>293</v>
      </c>
      <c r="C142" s="149"/>
      <c r="D142" s="150"/>
      <c r="E142" s="151"/>
      <c r="F142" s="151"/>
    </row>
    <row r="143" spans="1:6" ht="51" x14ac:dyDescent="0.2">
      <c r="A143" s="152"/>
      <c r="B143" s="153" t="s">
        <v>294</v>
      </c>
      <c r="C143" s="149"/>
      <c r="D143" s="150"/>
      <c r="E143" s="151"/>
      <c r="F143" s="151"/>
    </row>
    <row r="144" spans="1:6" ht="51" x14ac:dyDescent="0.2">
      <c r="A144" s="152"/>
      <c r="B144" s="148" t="s">
        <v>295</v>
      </c>
      <c r="C144" s="149"/>
      <c r="D144" s="150"/>
      <c r="E144" s="151"/>
      <c r="F144" s="151"/>
    </row>
    <row r="145" spans="1:6" ht="14.25" x14ac:dyDescent="0.2">
      <c r="A145" s="152"/>
      <c r="B145" s="148" t="s">
        <v>254</v>
      </c>
      <c r="C145" s="149">
        <v>10</v>
      </c>
      <c r="D145" s="150" t="s">
        <v>33</v>
      </c>
      <c r="E145" s="297"/>
      <c r="F145" s="151">
        <f t="shared" ref="F145" si="2">C145*E145</f>
        <v>0</v>
      </c>
    </row>
    <row r="146" spans="1:6" x14ac:dyDescent="0.2">
      <c r="A146" s="99"/>
      <c r="B146" s="154"/>
      <c r="C146" s="155"/>
      <c r="D146" s="76"/>
      <c r="E146" s="77"/>
      <c r="F146" s="77"/>
    </row>
    <row r="147" spans="1:6" x14ac:dyDescent="0.2">
      <c r="A147" s="100"/>
      <c r="B147" s="143"/>
      <c r="C147" s="144"/>
      <c r="D147" s="145"/>
      <c r="E147" s="146"/>
      <c r="F147" s="146"/>
    </row>
    <row r="148" spans="1:6" x14ac:dyDescent="0.2">
      <c r="A148" s="147">
        <f>COUNT($A$11:A147)+1</f>
        <v>28</v>
      </c>
      <c r="B148" s="148" t="s">
        <v>133</v>
      </c>
      <c r="C148" s="149"/>
      <c r="D148" s="150"/>
      <c r="E148" s="151"/>
      <c r="F148" s="151"/>
    </row>
    <row r="149" spans="1:6" ht="255" x14ac:dyDescent="0.2">
      <c r="A149" s="152"/>
      <c r="B149" s="153" t="s">
        <v>296</v>
      </c>
      <c r="C149" s="149"/>
      <c r="D149" s="150"/>
      <c r="E149" s="151"/>
      <c r="F149" s="151"/>
    </row>
    <row r="150" spans="1:6" x14ac:dyDescent="0.2">
      <c r="A150" s="152"/>
      <c r="B150" s="153" t="s">
        <v>135</v>
      </c>
      <c r="C150" s="149"/>
      <c r="D150" s="150"/>
      <c r="E150" s="151"/>
      <c r="F150" s="151"/>
    </row>
    <row r="151" spans="1:6" ht="25.5" x14ac:dyDescent="0.2">
      <c r="A151" s="152"/>
      <c r="B151" s="153" t="s">
        <v>297</v>
      </c>
      <c r="C151" s="149">
        <v>5</v>
      </c>
      <c r="D151" s="150" t="s">
        <v>33</v>
      </c>
      <c r="E151" s="297"/>
      <c r="F151" s="151">
        <f>+E151*C151</f>
        <v>0</v>
      </c>
    </row>
    <row r="152" spans="1:6" x14ac:dyDescent="0.2">
      <c r="A152" s="152"/>
      <c r="B152" s="153"/>
      <c r="C152" s="149"/>
      <c r="D152" s="150"/>
      <c r="E152" s="146"/>
      <c r="F152" s="151"/>
    </row>
    <row r="153" spans="1:6" x14ac:dyDescent="0.2">
      <c r="A153" s="100"/>
      <c r="B153" s="143"/>
      <c r="C153" s="144"/>
      <c r="D153" s="145"/>
      <c r="E153" s="146"/>
      <c r="F153" s="146"/>
    </row>
    <row r="154" spans="1:6" x14ac:dyDescent="0.2">
      <c r="A154" s="147">
        <f>COUNT($A$11:A153)+1</f>
        <v>29</v>
      </c>
      <c r="B154" s="148" t="s">
        <v>255</v>
      </c>
      <c r="C154" s="149"/>
      <c r="D154" s="150"/>
      <c r="E154" s="151"/>
      <c r="F154" s="151"/>
    </row>
    <row r="155" spans="1:6" ht="51" x14ac:dyDescent="0.2">
      <c r="A155" s="152"/>
      <c r="B155" s="153" t="s">
        <v>256</v>
      </c>
      <c r="C155" s="149"/>
      <c r="D155" s="150"/>
      <c r="E155" s="151"/>
      <c r="F155" s="151"/>
    </row>
    <row r="156" spans="1:6" ht="25.5" x14ac:dyDescent="0.2">
      <c r="A156" s="152"/>
      <c r="B156" s="153" t="s">
        <v>297</v>
      </c>
      <c r="C156" s="149">
        <v>5</v>
      </c>
      <c r="D156" s="150" t="s">
        <v>1</v>
      </c>
      <c r="E156" s="297"/>
      <c r="F156" s="151">
        <f>+E156*C156</f>
        <v>0</v>
      </c>
    </row>
    <row r="157" spans="1:6" x14ac:dyDescent="0.2">
      <c r="A157" s="152"/>
      <c r="B157" s="153"/>
      <c r="C157" s="149"/>
      <c r="D157" s="150"/>
      <c r="E157" s="146"/>
      <c r="F157" s="151"/>
    </row>
    <row r="158" spans="1:6" x14ac:dyDescent="0.2">
      <c r="A158" s="100"/>
      <c r="B158" s="143"/>
      <c r="C158" s="144"/>
      <c r="D158" s="145"/>
      <c r="E158" s="146"/>
      <c r="F158" s="146"/>
    </row>
    <row r="159" spans="1:6" x14ac:dyDescent="0.2">
      <c r="A159" s="147">
        <f>COUNT($A$11:A158)+1</f>
        <v>30</v>
      </c>
      <c r="B159" s="148" t="s">
        <v>137</v>
      </c>
      <c r="C159" s="149"/>
      <c r="D159" s="150"/>
      <c r="E159" s="151"/>
      <c r="F159" s="151"/>
    </row>
    <row r="160" spans="1:6" ht="191.25" x14ac:dyDescent="0.2">
      <c r="A160" s="152"/>
      <c r="B160" s="153" t="s">
        <v>261</v>
      </c>
      <c r="C160" s="149"/>
      <c r="D160" s="150"/>
      <c r="E160" s="151"/>
      <c r="F160" s="151"/>
    </row>
    <row r="161" spans="1:6" ht="25.5" x14ac:dyDescent="0.2">
      <c r="A161" s="152"/>
      <c r="B161" s="153" t="s">
        <v>297</v>
      </c>
      <c r="C161" s="149">
        <v>5</v>
      </c>
      <c r="D161" s="150" t="s">
        <v>1</v>
      </c>
      <c r="E161" s="297"/>
      <c r="F161" s="151">
        <f>+E161*C161</f>
        <v>0</v>
      </c>
    </row>
    <row r="162" spans="1:6" x14ac:dyDescent="0.2">
      <c r="A162" s="152"/>
      <c r="B162" s="153"/>
      <c r="C162" s="149"/>
      <c r="D162" s="150"/>
      <c r="E162" s="146"/>
      <c r="F162" s="151"/>
    </row>
    <row r="163" spans="1:6" x14ac:dyDescent="0.2">
      <c r="A163" s="100"/>
      <c r="B163" s="143"/>
      <c r="C163" s="144"/>
      <c r="D163" s="145"/>
      <c r="E163" s="146"/>
      <c r="F163" s="146"/>
    </row>
    <row r="164" spans="1:6" x14ac:dyDescent="0.2">
      <c r="A164" s="147">
        <f>COUNT($A$11:A163)+1</f>
        <v>31</v>
      </c>
      <c r="B164" s="148" t="s">
        <v>140</v>
      </c>
      <c r="C164" s="149"/>
      <c r="D164" s="150"/>
      <c r="E164" s="151"/>
      <c r="F164" s="151"/>
    </row>
    <row r="165" spans="1:6" ht="114.75" x14ac:dyDescent="0.2">
      <c r="A165" s="152"/>
      <c r="B165" s="153" t="s">
        <v>141</v>
      </c>
      <c r="C165" s="149"/>
      <c r="D165" s="150"/>
      <c r="E165" s="151"/>
      <c r="F165" s="151"/>
    </row>
    <row r="166" spans="1:6" x14ac:dyDescent="0.2">
      <c r="A166" s="152"/>
      <c r="B166" s="148"/>
      <c r="C166" s="149">
        <v>9</v>
      </c>
      <c r="D166" s="150" t="s">
        <v>1</v>
      </c>
      <c r="E166" s="297"/>
      <c r="F166" s="151">
        <f>+E166*C166</f>
        <v>0</v>
      </c>
    </row>
    <row r="167" spans="1:6" x14ac:dyDescent="0.2">
      <c r="A167" s="99"/>
      <c r="B167" s="154"/>
      <c r="C167" s="155"/>
      <c r="D167" s="76"/>
      <c r="E167" s="77"/>
      <c r="F167" s="77"/>
    </row>
    <row r="168" spans="1:6" x14ac:dyDescent="0.2">
      <c r="A168" s="100"/>
      <c r="B168" s="143"/>
      <c r="C168" s="144"/>
      <c r="D168" s="145"/>
      <c r="E168" s="146"/>
      <c r="F168" s="146"/>
    </row>
    <row r="169" spans="1:6" ht="25.5" x14ac:dyDescent="0.2">
      <c r="A169" s="147">
        <f>COUNT($A$11:A168)+1</f>
        <v>32</v>
      </c>
      <c r="B169" s="148" t="s">
        <v>264</v>
      </c>
      <c r="C169" s="149"/>
      <c r="D169" s="150"/>
      <c r="E169" s="151"/>
      <c r="F169" s="151"/>
    </row>
    <row r="170" spans="1:6" ht="76.5" x14ac:dyDescent="0.2">
      <c r="A170" s="152"/>
      <c r="B170" s="153" t="s">
        <v>265</v>
      </c>
      <c r="C170" s="149"/>
      <c r="D170" s="150"/>
      <c r="E170" s="151"/>
      <c r="F170" s="151"/>
    </row>
    <row r="171" spans="1:6" x14ac:dyDescent="0.2">
      <c r="A171" s="152"/>
      <c r="B171" s="148"/>
      <c r="C171" s="149">
        <v>2</v>
      </c>
      <c r="D171" s="150" t="s">
        <v>1</v>
      </c>
      <c r="E171" s="297"/>
      <c r="F171" s="151">
        <f>+E171*C171</f>
        <v>0</v>
      </c>
    </row>
    <row r="172" spans="1:6" x14ac:dyDescent="0.2">
      <c r="A172" s="99"/>
      <c r="B172" s="154"/>
      <c r="C172" s="155"/>
      <c r="D172" s="76"/>
      <c r="E172" s="77"/>
      <c r="F172" s="77"/>
    </row>
    <row r="173" spans="1:6" x14ac:dyDescent="0.2">
      <c r="A173" s="100"/>
      <c r="B173" s="143"/>
      <c r="C173" s="144"/>
      <c r="D173" s="145"/>
      <c r="E173" s="146"/>
      <c r="F173" s="146"/>
    </row>
    <row r="174" spans="1:6" x14ac:dyDescent="0.2">
      <c r="A174" s="147">
        <f>COUNT($A$9:A173)+1</f>
        <v>33</v>
      </c>
      <c r="B174" s="148" t="s">
        <v>298</v>
      </c>
      <c r="C174" s="149"/>
      <c r="D174" s="150"/>
      <c r="E174" s="151"/>
      <c r="F174" s="151"/>
    </row>
    <row r="175" spans="1:6" ht="207" x14ac:dyDescent="0.2">
      <c r="A175" s="152"/>
      <c r="B175" s="153" t="s">
        <v>299</v>
      </c>
      <c r="C175" s="149"/>
      <c r="D175" s="150"/>
      <c r="E175" s="151"/>
      <c r="F175" s="151"/>
    </row>
    <row r="176" spans="1:6" ht="51" x14ac:dyDescent="0.2">
      <c r="A176" s="152"/>
      <c r="B176" s="148" t="s">
        <v>300</v>
      </c>
      <c r="C176" s="149">
        <v>10</v>
      </c>
      <c r="D176" s="150" t="s">
        <v>33</v>
      </c>
      <c r="E176" s="297"/>
      <c r="F176" s="151">
        <f>C176*E176</f>
        <v>0</v>
      </c>
    </row>
    <row r="177" spans="1:6" x14ac:dyDescent="0.2">
      <c r="A177" s="99"/>
      <c r="B177" s="154"/>
      <c r="C177" s="155"/>
      <c r="D177" s="76"/>
      <c r="E177" s="77"/>
      <c r="F177" s="77"/>
    </row>
    <row r="178" spans="1:6" x14ac:dyDescent="0.2">
      <c r="A178" s="100"/>
      <c r="B178" s="143"/>
      <c r="C178" s="144"/>
      <c r="D178" s="145"/>
      <c r="E178" s="146"/>
      <c r="F178" s="146"/>
    </row>
    <row r="179" spans="1:6" x14ac:dyDescent="0.2">
      <c r="A179" s="147">
        <f>COUNT($A$9:A177)+1</f>
        <v>34</v>
      </c>
      <c r="B179" s="148" t="s">
        <v>109</v>
      </c>
      <c r="C179" s="149"/>
      <c r="D179" s="150"/>
      <c r="E179" s="151"/>
      <c r="F179" s="151"/>
    </row>
    <row r="180" spans="1:6" ht="38.25" x14ac:dyDescent="0.2">
      <c r="A180" s="152"/>
      <c r="B180" s="153" t="s">
        <v>110</v>
      </c>
      <c r="C180" s="149"/>
      <c r="D180" s="150"/>
      <c r="E180" s="151"/>
      <c r="F180" s="151"/>
    </row>
    <row r="181" spans="1:6" x14ac:dyDescent="0.2">
      <c r="A181" s="152"/>
      <c r="B181" s="148"/>
      <c r="C181" s="149">
        <v>5</v>
      </c>
      <c r="D181" s="150" t="s">
        <v>1</v>
      </c>
      <c r="E181" s="297"/>
      <c r="F181" s="151">
        <f>C181*E181</f>
        <v>0</v>
      </c>
    </row>
    <row r="182" spans="1:6" x14ac:dyDescent="0.2">
      <c r="A182" s="99"/>
      <c r="B182" s="154"/>
      <c r="C182" s="155"/>
      <c r="D182" s="76"/>
      <c r="E182" s="77"/>
      <c r="F182" s="77"/>
    </row>
    <row r="183" spans="1:6" x14ac:dyDescent="0.2">
      <c r="A183" s="100"/>
      <c r="B183" s="143"/>
      <c r="C183" s="144"/>
      <c r="D183" s="145"/>
      <c r="E183" s="146"/>
      <c r="F183" s="242"/>
    </row>
    <row r="184" spans="1:6" x14ac:dyDescent="0.2">
      <c r="A184" s="147">
        <f>COUNT($A$11:A183)+1</f>
        <v>35</v>
      </c>
      <c r="B184" s="148" t="s">
        <v>273</v>
      </c>
      <c r="C184" s="149"/>
      <c r="D184" s="150"/>
      <c r="E184" s="151"/>
      <c r="F184" s="212"/>
    </row>
    <row r="185" spans="1:6" ht="51" x14ac:dyDescent="0.2">
      <c r="A185" s="152"/>
      <c r="B185" s="153" t="s">
        <v>274</v>
      </c>
      <c r="C185" s="149"/>
      <c r="D185" s="150"/>
      <c r="E185" s="151"/>
      <c r="F185" s="212"/>
    </row>
    <row r="186" spans="1:6" x14ac:dyDescent="0.2">
      <c r="A186" s="152"/>
      <c r="B186" s="153"/>
      <c r="C186" s="149">
        <v>1</v>
      </c>
      <c r="D186" s="150" t="s">
        <v>1</v>
      </c>
      <c r="E186" s="297"/>
      <c r="F186" s="151">
        <f>C186*E186</f>
        <v>0</v>
      </c>
    </row>
    <row r="187" spans="1:6" x14ac:dyDescent="0.2">
      <c r="A187" s="99"/>
      <c r="B187" s="154"/>
      <c r="C187" s="155"/>
      <c r="D187" s="76"/>
      <c r="E187" s="77"/>
      <c r="F187" s="77"/>
    </row>
    <row r="188" spans="1:6" x14ac:dyDescent="0.2">
      <c r="A188" s="100"/>
      <c r="B188" s="65"/>
      <c r="C188" s="30"/>
      <c r="D188" s="31"/>
      <c r="E188" s="32"/>
      <c r="F188" s="30"/>
    </row>
    <row r="189" spans="1:6" ht="25.5" x14ac:dyDescent="0.2">
      <c r="A189" s="147">
        <f>COUNT($A$11:A188)+1</f>
        <v>36</v>
      </c>
      <c r="B189" s="148" t="s">
        <v>25</v>
      </c>
      <c r="C189" s="212"/>
      <c r="D189" s="150"/>
      <c r="E189" s="279"/>
      <c r="F189" s="212"/>
    </row>
    <row r="190" spans="1:6" ht="102" x14ac:dyDescent="0.2">
      <c r="A190" s="152"/>
      <c r="B190" s="153" t="s">
        <v>277</v>
      </c>
      <c r="C190" s="212"/>
      <c r="D190" s="150"/>
      <c r="E190" s="151"/>
      <c r="F190" s="212"/>
    </row>
    <row r="191" spans="1:6" x14ac:dyDescent="0.2">
      <c r="A191" s="147"/>
      <c r="B191" s="280"/>
      <c r="C191" s="221"/>
      <c r="D191" s="281">
        <v>0.02</v>
      </c>
      <c r="E191" s="212"/>
      <c r="F191" s="151">
        <f>SUM(F11:F190)*D191</f>
        <v>0</v>
      </c>
    </row>
    <row r="192" spans="1:6" x14ac:dyDescent="0.2">
      <c r="A192" s="240"/>
      <c r="B192" s="282"/>
      <c r="C192" s="283"/>
      <c r="D192" s="284"/>
      <c r="E192" s="285"/>
      <c r="F192" s="77"/>
    </row>
    <row r="193" spans="1:6" x14ac:dyDescent="0.2">
      <c r="A193" s="152"/>
      <c r="B193" s="153"/>
      <c r="C193" s="212"/>
      <c r="D193" s="150"/>
      <c r="E193" s="212"/>
      <c r="F193" s="212"/>
    </row>
    <row r="194" spans="1:6" x14ac:dyDescent="0.2">
      <c r="A194" s="147">
        <f>COUNT($A$11:A192)+1</f>
        <v>37</v>
      </c>
      <c r="B194" s="148" t="s">
        <v>80</v>
      </c>
      <c r="C194" s="212"/>
      <c r="D194" s="150"/>
      <c r="E194" s="212"/>
      <c r="F194" s="212"/>
    </row>
    <row r="195" spans="1:6" ht="38.25" x14ac:dyDescent="0.2">
      <c r="A195" s="152"/>
      <c r="B195" s="153" t="s">
        <v>26</v>
      </c>
      <c r="C195" s="221"/>
      <c r="D195" s="281">
        <v>0.1</v>
      </c>
      <c r="E195" s="212"/>
      <c r="F195" s="151">
        <f>SUM(F11:F189)*D195</f>
        <v>0</v>
      </c>
    </row>
    <row r="196" spans="1:6" x14ac:dyDescent="0.2">
      <c r="A196" s="99"/>
      <c r="C196" s="212"/>
      <c r="D196" s="150"/>
      <c r="E196" s="279"/>
      <c r="F196" s="212"/>
    </row>
    <row r="197" spans="1:6" x14ac:dyDescent="0.2">
      <c r="A197" s="189"/>
      <c r="B197" s="190" t="s">
        <v>2</v>
      </c>
      <c r="C197" s="191"/>
      <c r="D197" s="192"/>
      <c r="E197" s="193" t="s">
        <v>37</v>
      </c>
      <c r="F197" s="193">
        <f>SUM(F13:F196)</f>
        <v>0</v>
      </c>
    </row>
    <row r="200" spans="1:6" x14ac:dyDescent="0.2">
      <c r="A200" s="29"/>
      <c r="B200" s="290"/>
      <c r="C200" s="29"/>
      <c r="E200" s="291"/>
      <c r="F200" s="29"/>
    </row>
    <row r="201" spans="1:6" x14ac:dyDescent="0.2">
      <c r="A201" s="29"/>
      <c r="B201" s="290"/>
      <c r="C201" s="29"/>
      <c r="E201" s="291"/>
      <c r="F201" s="29"/>
    </row>
    <row r="202" spans="1:6" x14ac:dyDescent="0.2">
      <c r="A202" s="29"/>
      <c r="B202" s="290"/>
      <c r="C202" s="29"/>
      <c r="E202" s="291"/>
      <c r="F202" s="29"/>
    </row>
    <row r="203" spans="1:6" x14ac:dyDescent="0.2">
      <c r="A203" s="29"/>
      <c r="B203" s="290"/>
      <c r="C203" s="29"/>
      <c r="E203" s="291"/>
      <c r="F203" s="29"/>
    </row>
  </sheetData>
  <sheetProtection algorithmName="SHA-512" hashValue="2De7bL2irl5I5Ms3rWBvXsUWgXmArB2LyWdDchFnJphZUqlwGQQpb+m2U9NcxhUBJCpY3Dzu+PwTl0kmMx6oyA==" saltValue="y7ZAngcwb0XC2D7JoP34Eg==" spinCount="100000" sheet="1" objects="1" scenarios="1"/>
  <mergeCells count="1">
    <mergeCell ref="B7:F8"/>
  </mergeCells>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
&amp;RENLJ-SIR-174/25
</oddHeader>
    <oddFooter>&amp;C&amp;"Arial,Navadno"&amp;9&amp;P / &amp;N</oddFooter>
  </headerFooter>
  <rowBreaks count="8" manualBreakCount="8">
    <brk id="29" max="5" man="1"/>
    <brk id="54" max="5" man="1"/>
    <brk id="80" max="5" man="1"/>
    <brk id="110" max="5" man="1"/>
    <brk id="140" max="5" man="1"/>
    <brk id="157" max="5" man="1"/>
    <brk id="172" max="5" man="1"/>
    <brk id="192"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4C4F34-A415-487B-86C6-01AE87298A75}">
  <sheetPr>
    <tabColor theme="3" tint="0.79998168889431442"/>
  </sheetPr>
  <dimension ref="A1:F103"/>
  <sheetViews>
    <sheetView showGridLines="0" topLeftCell="A59" zoomScaleNormal="100" zoomScaleSheetLayoutView="100" workbookViewId="0">
      <selection activeCell="B64" sqref="B64"/>
    </sheetView>
  </sheetViews>
  <sheetFormatPr defaultColWidth="9.140625" defaultRowHeight="12.75" x14ac:dyDescent="0.2"/>
  <cols>
    <col min="1" max="1" width="6.7109375" style="25" customWidth="1"/>
    <col min="2" max="2" width="37.7109375" style="71" customWidth="1"/>
    <col min="3" max="3" width="6.7109375" style="28" customWidth="1"/>
    <col min="4" max="4" width="6.7109375" style="29" customWidth="1"/>
    <col min="5" max="5" width="14.7109375" style="27" customWidth="1"/>
    <col min="6" max="6" width="14.7109375" style="28" customWidth="1"/>
    <col min="7" max="16384" width="9.140625" style="29"/>
  </cols>
  <sheetData>
    <row r="1" spans="1:6" x14ac:dyDescent="0.2">
      <c r="A1" s="24"/>
      <c r="B1" s="64"/>
      <c r="C1" s="25"/>
      <c r="D1" s="26"/>
    </row>
    <row r="2" spans="1:6" x14ac:dyDescent="0.2">
      <c r="A2" s="24" t="s">
        <v>302</v>
      </c>
      <c r="B2" s="64" t="s">
        <v>303</v>
      </c>
      <c r="C2" s="25"/>
      <c r="D2" s="26"/>
    </row>
    <row r="3" spans="1:6" x14ac:dyDescent="0.2">
      <c r="A3" s="24"/>
      <c r="B3" s="64" t="s">
        <v>233</v>
      </c>
      <c r="C3" s="25"/>
      <c r="D3" s="26"/>
    </row>
    <row r="4" spans="1:6" ht="76.5" x14ac:dyDescent="0.2">
      <c r="A4" s="104" t="s">
        <v>0</v>
      </c>
      <c r="B4" s="105" t="s">
        <v>30</v>
      </c>
      <c r="C4" s="106" t="s">
        <v>8</v>
      </c>
      <c r="D4" s="106" t="s">
        <v>9</v>
      </c>
      <c r="E4" s="107" t="s">
        <v>34</v>
      </c>
      <c r="F4" s="107" t="s">
        <v>35</v>
      </c>
    </row>
    <row r="5" spans="1:6" x14ac:dyDescent="0.2">
      <c r="A5" s="92">
        <v>1</v>
      </c>
      <c r="B5" s="65"/>
      <c r="C5" s="30"/>
      <c r="D5" s="31"/>
      <c r="E5" s="32"/>
      <c r="F5" s="30"/>
    </row>
    <row r="6" spans="1:6" x14ac:dyDescent="0.2">
      <c r="A6" s="167"/>
      <c r="B6" s="64" t="s">
        <v>101</v>
      </c>
    </row>
    <row r="7" spans="1:6" x14ac:dyDescent="0.2">
      <c r="A7" s="167"/>
      <c r="B7" s="357" t="s">
        <v>304</v>
      </c>
      <c r="C7" s="357"/>
      <c r="D7" s="357"/>
      <c r="E7" s="357"/>
      <c r="F7" s="357"/>
    </row>
    <row r="8" spans="1:6" x14ac:dyDescent="0.2">
      <c r="A8" s="167"/>
      <c r="B8" s="357"/>
      <c r="C8" s="357"/>
      <c r="D8" s="357"/>
      <c r="E8" s="357"/>
      <c r="F8" s="357"/>
    </row>
    <row r="9" spans="1:6" x14ac:dyDescent="0.2">
      <c r="A9" s="167"/>
    </row>
    <row r="10" spans="1:6" x14ac:dyDescent="0.2">
      <c r="A10" s="92"/>
      <c r="B10" s="65"/>
      <c r="C10" s="30"/>
      <c r="D10" s="31"/>
      <c r="E10" s="32"/>
      <c r="F10" s="30"/>
    </row>
    <row r="11" spans="1:6" x14ac:dyDescent="0.2">
      <c r="A11" s="147"/>
      <c r="B11" s="148" t="s">
        <v>305</v>
      </c>
      <c r="C11" s="212"/>
      <c r="D11" s="150"/>
      <c r="E11" s="151"/>
      <c r="F11" s="151"/>
    </row>
    <row r="12" spans="1:6" ht="76.5" x14ac:dyDescent="0.2">
      <c r="A12" s="147"/>
      <c r="B12" s="153" t="s">
        <v>306</v>
      </c>
      <c r="C12" s="212"/>
      <c r="D12" s="150"/>
      <c r="E12" s="151"/>
      <c r="F12" s="151"/>
    </row>
    <row r="13" spans="1:6" x14ac:dyDescent="0.2">
      <c r="A13" s="240"/>
      <c r="B13" s="154"/>
      <c r="C13" s="155"/>
      <c r="D13" s="76"/>
      <c r="E13" s="77"/>
      <c r="F13" s="77"/>
    </row>
    <row r="14" spans="1:6" s="292" customFormat="1" x14ac:dyDescent="0.2">
      <c r="A14" s="92"/>
      <c r="B14" s="65"/>
      <c r="C14" s="30"/>
      <c r="D14" s="31"/>
      <c r="E14" s="32"/>
      <c r="F14" s="30"/>
    </row>
    <row r="15" spans="1:6" s="292" customFormat="1" x14ac:dyDescent="0.2">
      <c r="A15" s="147">
        <f>COUNT(A14+1)</f>
        <v>1</v>
      </c>
      <c r="B15" s="148" t="s">
        <v>307</v>
      </c>
      <c r="C15" s="212"/>
      <c r="D15" s="150"/>
      <c r="E15" s="151"/>
      <c r="F15" s="151"/>
    </row>
    <row r="16" spans="1:6" s="292" customFormat="1" ht="178.5" x14ac:dyDescent="0.2">
      <c r="A16" s="147"/>
      <c r="B16" s="153" t="s">
        <v>308</v>
      </c>
      <c r="C16" s="212"/>
      <c r="D16" s="150"/>
      <c r="E16" s="151"/>
      <c r="F16" s="151"/>
    </row>
    <row r="17" spans="1:6" s="292" customFormat="1" ht="14.25" x14ac:dyDescent="0.2">
      <c r="A17" s="147"/>
      <c r="B17" s="153" t="s">
        <v>309</v>
      </c>
      <c r="C17" s="149">
        <v>10</v>
      </c>
      <c r="D17" s="150" t="s">
        <v>39</v>
      </c>
      <c r="E17" s="297"/>
      <c r="F17" s="151">
        <f>C17*E17</f>
        <v>0</v>
      </c>
    </row>
    <row r="18" spans="1:6" s="292" customFormat="1" x14ac:dyDescent="0.2">
      <c r="A18" s="240"/>
      <c r="B18" s="154"/>
      <c r="C18" s="155"/>
      <c r="D18" s="76"/>
      <c r="E18" s="77"/>
      <c r="F18" s="77"/>
    </row>
    <row r="19" spans="1:6" s="292" customFormat="1" x14ac:dyDescent="0.2">
      <c r="B19" s="65"/>
      <c r="C19" s="30"/>
      <c r="D19" s="31"/>
      <c r="E19" s="32"/>
      <c r="F19" s="30"/>
    </row>
    <row r="20" spans="1:6" s="292" customFormat="1" x14ac:dyDescent="0.2">
      <c r="A20" s="147">
        <f>COUNT($A$15:A19)+1</f>
        <v>2</v>
      </c>
      <c r="B20" s="148" t="s">
        <v>310</v>
      </c>
      <c r="C20" s="212"/>
      <c r="D20" s="150"/>
      <c r="E20" s="151"/>
      <c r="F20" s="151"/>
    </row>
    <row r="21" spans="1:6" s="292" customFormat="1" ht="38.25" x14ac:dyDescent="0.2">
      <c r="A21" s="147"/>
      <c r="B21" s="153" t="s">
        <v>311</v>
      </c>
      <c r="C21" s="212"/>
      <c r="D21" s="150"/>
      <c r="E21" s="151"/>
      <c r="F21" s="151"/>
    </row>
    <row r="22" spans="1:6" s="292" customFormat="1" ht="14.25" x14ac:dyDescent="0.2">
      <c r="A22" s="147"/>
      <c r="B22" s="153"/>
      <c r="C22" s="149">
        <v>7</v>
      </c>
      <c r="D22" s="150" t="s">
        <v>39</v>
      </c>
      <c r="E22" s="297"/>
      <c r="F22" s="151">
        <f>C22*E22</f>
        <v>0</v>
      </c>
    </row>
    <row r="23" spans="1:6" s="292" customFormat="1" x14ac:dyDescent="0.2">
      <c r="A23" s="240"/>
      <c r="B23" s="154"/>
      <c r="C23" s="155"/>
      <c r="D23" s="76"/>
      <c r="E23" s="77"/>
      <c r="F23" s="77"/>
    </row>
    <row r="24" spans="1:6" s="292" customFormat="1" x14ac:dyDescent="0.2">
      <c r="A24" s="147"/>
      <c r="B24" s="153"/>
      <c r="C24" s="149"/>
      <c r="D24" s="150"/>
      <c r="E24" s="151"/>
      <c r="F24" s="151"/>
    </row>
    <row r="25" spans="1:6" s="292" customFormat="1" x14ac:dyDescent="0.2">
      <c r="A25" s="231"/>
      <c r="B25" s="290" t="s">
        <v>312</v>
      </c>
      <c r="C25" s="290"/>
      <c r="D25" s="290"/>
      <c r="E25" s="290"/>
      <c r="F25" s="290"/>
    </row>
    <row r="26" spans="1:6" s="292" customFormat="1" x14ac:dyDescent="0.2">
      <c r="A26" s="231"/>
      <c r="B26" s="290"/>
      <c r="C26" s="290"/>
      <c r="D26" s="290"/>
      <c r="E26" s="290"/>
      <c r="F26" s="290"/>
    </row>
    <row r="27" spans="1:6" s="292" customFormat="1" x14ac:dyDescent="0.2">
      <c r="A27" s="92"/>
      <c r="B27" s="65"/>
      <c r="C27" s="30"/>
      <c r="D27" s="31"/>
      <c r="E27" s="32"/>
      <c r="F27" s="30"/>
    </row>
    <row r="28" spans="1:6" s="292" customFormat="1" x14ac:dyDescent="0.2">
      <c r="A28" s="147">
        <f>COUNT($A$15:A27)+1</f>
        <v>3</v>
      </c>
      <c r="B28" s="148" t="s">
        <v>313</v>
      </c>
      <c r="C28" s="212"/>
      <c r="D28" s="150"/>
      <c r="E28" s="151"/>
      <c r="F28" s="151"/>
    </row>
    <row r="29" spans="1:6" s="292" customFormat="1" ht="76.5" x14ac:dyDescent="0.2">
      <c r="A29" s="147"/>
      <c r="B29" s="153" t="s">
        <v>314</v>
      </c>
      <c r="C29" s="212"/>
      <c r="D29" s="150"/>
      <c r="E29" s="151"/>
      <c r="F29" s="151"/>
    </row>
    <row r="30" spans="1:6" s="292" customFormat="1" ht="14.25" x14ac:dyDescent="0.2">
      <c r="A30" s="147"/>
      <c r="B30" s="153" t="s">
        <v>315</v>
      </c>
      <c r="C30" s="149">
        <v>1</v>
      </c>
      <c r="D30" s="150" t="s">
        <v>39</v>
      </c>
      <c r="E30" s="297"/>
      <c r="F30" s="151">
        <f>C30*E30</f>
        <v>0</v>
      </c>
    </row>
    <row r="31" spans="1:6" s="292" customFormat="1" x14ac:dyDescent="0.2">
      <c r="A31" s="240"/>
      <c r="B31" s="154"/>
      <c r="C31" s="155"/>
      <c r="D31" s="76"/>
      <c r="E31" s="77"/>
      <c r="F31" s="77"/>
    </row>
    <row r="32" spans="1:6" s="292" customFormat="1" x14ac:dyDescent="0.2">
      <c r="A32" s="92"/>
      <c r="B32" s="65"/>
      <c r="C32" s="30"/>
      <c r="D32" s="31"/>
      <c r="E32" s="32"/>
      <c r="F32" s="30"/>
    </row>
    <row r="33" spans="1:6" s="292" customFormat="1" ht="25.5" x14ac:dyDescent="0.2">
      <c r="A33" s="147">
        <f>COUNT($A$15:A32)+1</f>
        <v>4</v>
      </c>
      <c r="B33" s="148" t="s">
        <v>316</v>
      </c>
      <c r="C33" s="212"/>
      <c r="D33" s="150"/>
      <c r="E33" s="151"/>
      <c r="F33" s="151"/>
    </row>
    <row r="34" spans="1:6" s="292" customFormat="1" ht="102" x14ac:dyDescent="0.2">
      <c r="A34" s="147"/>
      <c r="B34" s="153" t="s">
        <v>317</v>
      </c>
      <c r="C34" s="212"/>
      <c r="D34" s="150"/>
      <c r="E34" s="151"/>
      <c r="F34" s="151"/>
    </row>
    <row r="35" spans="1:6" s="292" customFormat="1" ht="14.25" x14ac:dyDescent="0.2">
      <c r="A35" s="147"/>
      <c r="B35" s="153" t="s">
        <v>315</v>
      </c>
      <c r="C35" s="149">
        <v>1</v>
      </c>
      <c r="D35" s="150" t="s">
        <v>39</v>
      </c>
      <c r="E35" s="297"/>
      <c r="F35" s="151">
        <f>C35*E35</f>
        <v>0</v>
      </c>
    </row>
    <row r="36" spans="1:6" s="292" customFormat="1" x14ac:dyDescent="0.2">
      <c r="A36" s="240"/>
      <c r="B36" s="154"/>
      <c r="C36" s="155"/>
      <c r="D36" s="76"/>
      <c r="E36" s="77"/>
      <c r="F36" s="77"/>
    </row>
    <row r="37" spans="1:6" s="292" customFormat="1" x14ac:dyDescent="0.2">
      <c r="A37" s="92"/>
      <c r="B37" s="65"/>
      <c r="C37" s="30"/>
      <c r="D37" s="31"/>
      <c r="E37" s="32"/>
      <c r="F37" s="30"/>
    </row>
    <row r="38" spans="1:6" s="292" customFormat="1" ht="25.5" x14ac:dyDescent="0.2">
      <c r="A38" s="147">
        <f>COUNT($A$15:A37)+1</f>
        <v>5</v>
      </c>
      <c r="B38" s="148" t="s">
        <v>318</v>
      </c>
      <c r="C38" s="212"/>
      <c r="D38" s="150"/>
      <c r="E38" s="151"/>
      <c r="F38" s="151"/>
    </row>
    <row r="39" spans="1:6" s="292" customFormat="1" ht="63.75" x14ac:dyDescent="0.2">
      <c r="A39" s="147"/>
      <c r="B39" s="153" t="s">
        <v>319</v>
      </c>
      <c r="C39" s="212"/>
      <c r="D39" s="150"/>
      <c r="E39" s="151"/>
      <c r="F39" s="151"/>
    </row>
    <row r="40" spans="1:6" s="292" customFormat="1" ht="14.25" x14ac:dyDescent="0.2">
      <c r="A40" s="147"/>
      <c r="B40" s="153" t="s">
        <v>315</v>
      </c>
      <c r="C40" s="149">
        <v>3</v>
      </c>
      <c r="D40" s="150" t="s">
        <v>39</v>
      </c>
      <c r="E40" s="297"/>
      <c r="F40" s="151">
        <f>C40*E40</f>
        <v>0</v>
      </c>
    </row>
    <row r="41" spans="1:6" s="292" customFormat="1" x14ac:dyDescent="0.2">
      <c r="A41" s="240"/>
      <c r="B41" s="154"/>
      <c r="C41" s="155"/>
      <c r="D41" s="76"/>
      <c r="E41" s="77"/>
      <c r="F41" s="77"/>
    </row>
    <row r="42" spans="1:6" s="292" customFormat="1" x14ac:dyDescent="0.2">
      <c r="A42" s="92"/>
      <c r="B42" s="65"/>
      <c r="C42" s="30"/>
      <c r="D42" s="31"/>
      <c r="E42" s="32"/>
      <c r="F42" s="30"/>
    </row>
    <row r="43" spans="1:6" s="292" customFormat="1" ht="25.5" x14ac:dyDescent="0.2">
      <c r="A43" s="147">
        <f>COUNT($A$15:A42)+1</f>
        <v>6</v>
      </c>
      <c r="B43" s="148" t="s">
        <v>320</v>
      </c>
      <c r="C43" s="212"/>
      <c r="D43" s="150"/>
      <c r="E43" s="151"/>
      <c r="F43" s="151"/>
    </row>
    <row r="44" spans="1:6" s="292" customFormat="1" ht="76.5" x14ac:dyDescent="0.2">
      <c r="A44" s="147"/>
      <c r="B44" s="153" t="s">
        <v>321</v>
      </c>
      <c r="C44" s="212"/>
      <c r="D44" s="150"/>
      <c r="E44" s="151"/>
      <c r="F44" s="151"/>
    </row>
    <row r="45" spans="1:6" s="292" customFormat="1" ht="14.25" x14ac:dyDescent="0.2">
      <c r="A45" s="147"/>
      <c r="B45" s="153" t="s">
        <v>322</v>
      </c>
      <c r="C45" s="149">
        <v>1.5</v>
      </c>
      <c r="D45" s="150" t="s">
        <v>39</v>
      </c>
      <c r="E45" s="297"/>
      <c r="F45" s="151">
        <f>C45*E45</f>
        <v>0</v>
      </c>
    </row>
    <row r="46" spans="1:6" s="292" customFormat="1" x14ac:dyDescent="0.2">
      <c r="A46" s="240"/>
      <c r="B46" s="154"/>
      <c r="C46" s="155"/>
      <c r="D46" s="76"/>
      <c r="E46" s="77"/>
      <c r="F46" s="77"/>
    </row>
    <row r="47" spans="1:6" s="292" customFormat="1" x14ac:dyDescent="0.2">
      <c r="A47" s="92"/>
      <c r="B47" s="65"/>
      <c r="C47" s="30"/>
      <c r="D47" s="31"/>
      <c r="E47" s="32"/>
      <c r="F47" s="30"/>
    </row>
    <row r="48" spans="1:6" s="292" customFormat="1" x14ac:dyDescent="0.2">
      <c r="A48" s="147">
        <f>COUNT($A$15:A47)+1</f>
        <v>7</v>
      </c>
      <c r="B48" s="148" t="s">
        <v>323</v>
      </c>
      <c r="C48" s="212"/>
      <c r="D48" s="150"/>
      <c r="E48" s="151"/>
      <c r="F48" s="151"/>
    </row>
    <row r="49" spans="1:6" s="292" customFormat="1" ht="242.25" x14ac:dyDescent="0.2">
      <c r="A49" s="147"/>
      <c r="B49" s="153" t="s">
        <v>324</v>
      </c>
      <c r="C49" s="212"/>
      <c r="D49" s="150"/>
      <c r="E49" s="151"/>
      <c r="F49" s="151"/>
    </row>
    <row r="50" spans="1:6" s="292" customFormat="1" ht="14.25" x14ac:dyDescent="0.2">
      <c r="A50" s="147"/>
      <c r="B50" s="153" t="s">
        <v>315</v>
      </c>
      <c r="C50" s="149">
        <v>1</v>
      </c>
      <c r="D50" s="150" t="s">
        <v>39</v>
      </c>
      <c r="E50" s="297"/>
      <c r="F50" s="151">
        <f>C50*E50</f>
        <v>0</v>
      </c>
    </row>
    <row r="51" spans="1:6" s="292" customFormat="1" x14ac:dyDescent="0.2">
      <c r="A51" s="240"/>
      <c r="B51" s="154"/>
      <c r="C51" s="155"/>
      <c r="D51" s="76"/>
      <c r="E51" s="77"/>
      <c r="F51" s="77"/>
    </row>
    <row r="52" spans="1:6" s="292" customFormat="1" x14ac:dyDescent="0.2">
      <c r="A52" s="92"/>
      <c r="B52" s="65"/>
      <c r="C52" s="30"/>
      <c r="D52" s="31"/>
      <c r="E52" s="32"/>
      <c r="F52" s="30"/>
    </row>
    <row r="53" spans="1:6" s="292" customFormat="1" x14ac:dyDescent="0.2">
      <c r="A53" s="147">
        <f>COUNT($A$15:A52)+1</f>
        <v>8</v>
      </c>
      <c r="B53" s="148" t="s">
        <v>325</v>
      </c>
      <c r="C53" s="212"/>
      <c r="D53" s="150"/>
      <c r="E53" s="151"/>
      <c r="F53" s="151"/>
    </row>
    <row r="54" spans="1:6" s="292" customFormat="1" ht="102" x14ac:dyDescent="0.2">
      <c r="A54" s="147"/>
      <c r="B54" s="153" t="s">
        <v>326</v>
      </c>
      <c r="C54" s="212"/>
      <c r="D54" s="150"/>
      <c r="E54" s="151"/>
      <c r="F54" s="151"/>
    </row>
    <row r="55" spans="1:6" s="292" customFormat="1" ht="14.25" x14ac:dyDescent="0.2">
      <c r="A55" s="147"/>
      <c r="B55" s="153"/>
      <c r="C55" s="149">
        <v>2</v>
      </c>
      <c r="D55" s="150" t="s">
        <v>39</v>
      </c>
      <c r="E55" s="297"/>
      <c r="F55" s="151">
        <f>C55*E55</f>
        <v>0</v>
      </c>
    </row>
    <row r="56" spans="1:6" s="292" customFormat="1" x14ac:dyDescent="0.2">
      <c r="A56" s="240"/>
      <c r="B56" s="154"/>
      <c r="C56" s="155"/>
      <c r="D56" s="76"/>
      <c r="E56" s="77"/>
      <c r="F56" s="77"/>
    </row>
    <row r="57" spans="1:6" s="292" customFormat="1" x14ac:dyDescent="0.2">
      <c r="A57" s="92"/>
      <c r="B57" s="65"/>
      <c r="C57" s="30"/>
      <c r="D57" s="31"/>
      <c r="E57" s="32"/>
      <c r="F57" s="30"/>
    </row>
    <row r="58" spans="1:6" s="292" customFormat="1" ht="25.5" x14ac:dyDescent="0.2">
      <c r="A58" s="147">
        <f>COUNT($A$15:A57)+1</f>
        <v>9</v>
      </c>
      <c r="B58" s="148" t="s">
        <v>327</v>
      </c>
      <c r="C58" s="212"/>
      <c r="D58" s="150"/>
      <c r="E58" s="151"/>
      <c r="F58" s="151"/>
    </row>
    <row r="59" spans="1:6" s="292" customFormat="1" ht="63.75" x14ac:dyDescent="0.2">
      <c r="A59" s="147"/>
      <c r="B59" s="153" t="s">
        <v>328</v>
      </c>
      <c r="C59" s="212"/>
      <c r="D59" s="150"/>
      <c r="E59" s="151"/>
      <c r="F59" s="151"/>
    </row>
    <row r="60" spans="1:6" s="292" customFormat="1" ht="14.25" x14ac:dyDescent="0.2">
      <c r="A60" s="147"/>
      <c r="B60" s="153" t="s">
        <v>329</v>
      </c>
      <c r="C60" s="149">
        <v>0.5</v>
      </c>
      <c r="D60" s="150" t="s">
        <v>39</v>
      </c>
      <c r="E60" s="297"/>
      <c r="F60" s="151">
        <f>C60*E60</f>
        <v>0</v>
      </c>
    </row>
    <row r="61" spans="1:6" s="292" customFormat="1" x14ac:dyDescent="0.2">
      <c r="A61" s="240"/>
      <c r="B61" s="154"/>
      <c r="C61" s="155"/>
      <c r="D61" s="76"/>
      <c r="E61" s="77"/>
      <c r="F61" s="77"/>
    </row>
    <row r="62" spans="1:6" s="292" customFormat="1" x14ac:dyDescent="0.2">
      <c r="A62" s="92"/>
      <c r="B62" s="65"/>
      <c r="C62" s="30"/>
      <c r="D62" s="31"/>
      <c r="E62" s="32"/>
      <c r="F62" s="30"/>
    </row>
    <row r="63" spans="1:6" s="292" customFormat="1" ht="25.5" x14ac:dyDescent="0.2">
      <c r="A63" s="147">
        <f>COUNT($A$15:A62)+1</f>
        <v>10</v>
      </c>
      <c r="B63" s="148" t="s">
        <v>330</v>
      </c>
      <c r="C63" s="212"/>
      <c r="D63" s="150"/>
      <c r="E63" s="151"/>
      <c r="F63" s="151"/>
    </row>
    <row r="64" spans="1:6" s="292" customFormat="1" ht="63.75" x14ac:dyDescent="0.2">
      <c r="A64" s="147"/>
      <c r="B64" s="153" t="s">
        <v>331</v>
      </c>
      <c r="C64" s="212"/>
      <c r="D64" s="150"/>
      <c r="E64" s="151"/>
      <c r="F64" s="151"/>
    </row>
    <row r="65" spans="1:6" s="292" customFormat="1" ht="14.25" x14ac:dyDescent="0.2">
      <c r="A65" s="147"/>
      <c r="B65" s="153" t="s">
        <v>332</v>
      </c>
      <c r="C65" s="149">
        <v>1</v>
      </c>
      <c r="D65" s="150" t="s">
        <v>39</v>
      </c>
      <c r="E65" s="297"/>
      <c r="F65" s="151">
        <f>E65*C65</f>
        <v>0</v>
      </c>
    </row>
    <row r="66" spans="1:6" s="292" customFormat="1" x14ac:dyDescent="0.2">
      <c r="A66" s="240"/>
      <c r="B66" s="154"/>
      <c r="C66" s="155"/>
      <c r="D66" s="76"/>
      <c r="E66" s="77"/>
      <c r="F66" s="77"/>
    </row>
    <row r="67" spans="1:6" s="292" customFormat="1" x14ac:dyDescent="0.2">
      <c r="A67" s="147"/>
      <c r="B67" s="153"/>
      <c r="C67" s="149"/>
      <c r="D67" s="150"/>
      <c r="E67" s="151"/>
      <c r="F67" s="151"/>
    </row>
    <row r="68" spans="1:6" s="292" customFormat="1" x14ac:dyDescent="0.2">
      <c r="A68" s="231"/>
      <c r="B68" s="290" t="s">
        <v>333</v>
      </c>
      <c r="C68" s="290"/>
      <c r="D68" s="290"/>
      <c r="E68" s="290"/>
      <c r="F68" s="290"/>
    </row>
    <row r="69" spans="1:6" s="292" customFormat="1" x14ac:dyDescent="0.2">
      <c r="A69" s="231"/>
      <c r="B69" s="290"/>
      <c r="C69" s="290"/>
      <c r="D69" s="290"/>
      <c r="E69" s="290"/>
      <c r="F69" s="290"/>
    </row>
    <row r="70" spans="1:6" s="292" customFormat="1" x14ac:dyDescent="0.2">
      <c r="A70" s="92"/>
      <c r="B70" s="65"/>
      <c r="C70" s="30"/>
      <c r="D70" s="31"/>
      <c r="E70" s="32"/>
      <c r="F70" s="30"/>
    </row>
    <row r="71" spans="1:6" s="292" customFormat="1" ht="25.5" x14ac:dyDescent="0.2">
      <c r="A71" s="147">
        <f>COUNT($A$15:A70)+1</f>
        <v>11</v>
      </c>
      <c r="B71" s="148" t="s">
        <v>334</v>
      </c>
      <c r="C71" s="212"/>
      <c r="D71" s="150"/>
      <c r="E71" s="151"/>
      <c r="F71" s="151"/>
    </row>
    <row r="72" spans="1:6" s="292" customFormat="1" ht="38.25" x14ac:dyDescent="0.2">
      <c r="A72" s="147"/>
      <c r="B72" s="153" t="s">
        <v>335</v>
      </c>
      <c r="C72" s="212"/>
      <c r="E72" s="151"/>
      <c r="F72" s="151"/>
    </row>
    <row r="73" spans="1:6" s="292" customFormat="1" ht="14.25" x14ac:dyDescent="0.2">
      <c r="A73" s="147"/>
      <c r="B73" s="153"/>
      <c r="C73" s="149">
        <v>0.5</v>
      </c>
      <c r="D73" s="150" t="s">
        <v>33</v>
      </c>
      <c r="E73" s="297"/>
      <c r="F73" s="151">
        <f>C73*E73</f>
        <v>0</v>
      </c>
    </row>
    <row r="74" spans="1:6" s="292" customFormat="1" x14ac:dyDescent="0.2">
      <c r="A74" s="240"/>
      <c r="B74" s="154"/>
      <c r="C74" s="155"/>
      <c r="D74" s="76"/>
      <c r="E74" s="77"/>
      <c r="F74" s="77"/>
    </row>
    <row r="75" spans="1:6" s="292" customFormat="1" x14ac:dyDescent="0.2">
      <c r="A75" s="147"/>
      <c r="B75" s="153"/>
      <c r="C75" s="149"/>
      <c r="D75" s="150"/>
      <c r="E75" s="151"/>
      <c r="F75" s="151"/>
    </row>
    <row r="76" spans="1:6" s="292" customFormat="1" x14ac:dyDescent="0.2">
      <c r="A76" s="231"/>
      <c r="B76" s="290" t="s">
        <v>336</v>
      </c>
      <c r="C76" s="290"/>
      <c r="D76" s="290"/>
      <c r="E76" s="290"/>
      <c r="F76" s="290"/>
    </row>
    <row r="77" spans="1:6" s="292" customFormat="1" x14ac:dyDescent="0.2">
      <c r="A77" s="231"/>
      <c r="B77" s="290"/>
      <c r="C77" s="290"/>
      <c r="D77" s="290"/>
      <c r="E77" s="290"/>
      <c r="F77" s="290"/>
    </row>
    <row r="78" spans="1:6" s="292" customFormat="1" x14ac:dyDescent="0.2">
      <c r="A78" s="92"/>
      <c r="B78" s="65"/>
      <c r="C78" s="30"/>
      <c r="D78" s="31"/>
      <c r="E78" s="32"/>
      <c r="F78" s="30"/>
    </row>
    <row r="79" spans="1:6" s="292" customFormat="1" x14ac:dyDescent="0.2">
      <c r="A79" s="147">
        <f>COUNT($A$15:A78)+1</f>
        <v>12</v>
      </c>
      <c r="B79" s="148" t="s">
        <v>337</v>
      </c>
      <c r="C79" s="212"/>
      <c r="D79" s="150"/>
      <c r="E79" s="151"/>
      <c r="F79" s="151"/>
    </row>
    <row r="80" spans="1:6" s="292" customFormat="1" ht="51" x14ac:dyDescent="0.2">
      <c r="A80" s="147"/>
      <c r="B80" s="153" t="s">
        <v>338</v>
      </c>
      <c r="C80" s="212"/>
      <c r="E80" s="151"/>
      <c r="F80" s="151"/>
    </row>
    <row r="81" spans="1:6" s="292" customFormat="1" ht="14.25" x14ac:dyDescent="0.2">
      <c r="A81" s="147"/>
      <c r="B81" s="153"/>
      <c r="C81" s="149">
        <v>1</v>
      </c>
      <c r="D81" s="150" t="s">
        <v>33</v>
      </c>
      <c r="E81" s="297"/>
      <c r="F81" s="151">
        <f>C81*E81</f>
        <v>0</v>
      </c>
    </row>
    <row r="82" spans="1:6" s="292" customFormat="1" x14ac:dyDescent="0.2">
      <c r="A82" s="240"/>
      <c r="B82" s="154"/>
      <c r="C82" s="155"/>
      <c r="D82" s="76"/>
      <c r="E82" s="77"/>
      <c r="F82" s="77"/>
    </row>
    <row r="83" spans="1:6" s="292" customFormat="1" x14ac:dyDescent="0.2">
      <c r="A83" s="92"/>
      <c r="B83" s="65"/>
      <c r="C83" s="30"/>
      <c r="D83" s="31"/>
      <c r="E83" s="32"/>
      <c r="F83" s="30"/>
    </row>
    <row r="84" spans="1:6" s="292" customFormat="1" x14ac:dyDescent="0.2">
      <c r="A84" s="147">
        <f>COUNT($A$15:A83)+1</f>
        <v>13</v>
      </c>
      <c r="B84" s="148" t="s">
        <v>339</v>
      </c>
      <c r="C84" s="212"/>
      <c r="D84" s="150"/>
      <c r="E84" s="151"/>
      <c r="F84" s="151"/>
    </row>
    <row r="85" spans="1:6" s="292" customFormat="1" ht="38.25" x14ac:dyDescent="0.2">
      <c r="A85" s="147"/>
      <c r="B85" s="153" t="s">
        <v>340</v>
      </c>
      <c r="C85" s="212"/>
      <c r="E85" s="151"/>
      <c r="F85" s="151"/>
    </row>
    <row r="86" spans="1:6" s="292" customFormat="1" x14ac:dyDescent="0.2">
      <c r="A86" s="147"/>
      <c r="B86" s="153"/>
      <c r="C86" s="149">
        <v>1</v>
      </c>
      <c r="D86" s="150" t="s">
        <v>341</v>
      </c>
      <c r="E86" s="297"/>
      <c r="F86" s="151">
        <f>C86*E86</f>
        <v>0</v>
      </c>
    </row>
    <row r="87" spans="1:6" s="292" customFormat="1" x14ac:dyDescent="0.2">
      <c r="A87" s="240"/>
      <c r="B87" s="154"/>
      <c r="C87" s="155"/>
      <c r="D87" s="76"/>
      <c r="E87" s="77"/>
      <c r="F87" s="77"/>
    </row>
    <row r="88" spans="1:6" s="292" customFormat="1" x14ac:dyDescent="0.2">
      <c r="A88" s="92"/>
      <c r="B88" s="65"/>
      <c r="C88" s="30"/>
      <c r="D88" s="31"/>
      <c r="E88" s="32"/>
      <c r="F88" s="30"/>
    </row>
    <row r="89" spans="1:6" s="292" customFormat="1" x14ac:dyDescent="0.2">
      <c r="A89" s="147">
        <f>COUNT($A$15:A88)+1</f>
        <v>14</v>
      </c>
      <c r="B89" s="148" t="s">
        <v>342</v>
      </c>
      <c r="C89" s="212"/>
      <c r="D89" s="150"/>
      <c r="E89" s="151"/>
      <c r="F89" s="151"/>
    </row>
    <row r="90" spans="1:6" s="292" customFormat="1" ht="25.5" x14ac:dyDescent="0.2">
      <c r="A90" s="147"/>
      <c r="B90" s="153" t="s">
        <v>343</v>
      </c>
      <c r="C90" s="212"/>
      <c r="E90" s="151"/>
      <c r="F90" s="151"/>
    </row>
    <row r="91" spans="1:6" s="292" customFormat="1" ht="14.25" x14ac:dyDescent="0.2">
      <c r="A91" s="147"/>
      <c r="B91" s="153"/>
      <c r="C91" s="149">
        <v>3</v>
      </c>
      <c r="D91" s="150" t="s">
        <v>33</v>
      </c>
      <c r="E91" s="297"/>
      <c r="F91" s="151">
        <f>C91*E91</f>
        <v>0</v>
      </c>
    </row>
    <row r="92" spans="1:6" s="292" customFormat="1" x14ac:dyDescent="0.2">
      <c r="A92" s="240"/>
      <c r="B92" s="154"/>
      <c r="C92" s="155"/>
      <c r="D92" s="76"/>
      <c r="E92" s="77"/>
      <c r="F92" s="77"/>
    </row>
    <row r="93" spans="1:6" s="292" customFormat="1" x14ac:dyDescent="0.2">
      <c r="A93" s="92"/>
      <c r="B93" s="65"/>
      <c r="C93" s="30"/>
      <c r="D93" s="31"/>
      <c r="E93" s="32"/>
      <c r="F93" s="30"/>
    </row>
    <row r="94" spans="1:6" s="292" customFormat="1" x14ac:dyDescent="0.2">
      <c r="A94" s="147">
        <f>COUNT($A$15:A93)+1</f>
        <v>15</v>
      </c>
      <c r="B94" s="148" t="s">
        <v>344</v>
      </c>
      <c r="C94" s="212"/>
      <c r="D94" s="150"/>
      <c r="E94" s="151"/>
      <c r="F94" s="151"/>
    </row>
    <row r="95" spans="1:6" s="292" customFormat="1" ht="89.25" x14ac:dyDescent="0.2">
      <c r="A95" s="147"/>
      <c r="B95" s="153" t="s">
        <v>345</v>
      </c>
      <c r="C95" s="212"/>
      <c r="E95" s="151"/>
      <c r="F95" s="151"/>
    </row>
    <row r="96" spans="1:6" s="292" customFormat="1" x14ac:dyDescent="0.2">
      <c r="A96" s="147"/>
      <c r="B96" s="153"/>
      <c r="C96" s="281">
        <v>0.02</v>
      </c>
      <c r="D96" s="150"/>
      <c r="E96" s="212"/>
      <c r="F96" s="151">
        <f>SUM(F17:F91)*C96</f>
        <v>0</v>
      </c>
    </row>
    <row r="97" spans="1:6" s="292" customFormat="1" x14ac:dyDescent="0.2">
      <c r="A97" s="240"/>
      <c r="B97" s="154"/>
      <c r="C97" s="155"/>
      <c r="D97" s="76"/>
      <c r="E97" s="77"/>
      <c r="F97" s="77"/>
    </row>
    <row r="98" spans="1:6" s="292" customFormat="1" x14ac:dyDescent="0.2">
      <c r="A98" s="100"/>
      <c r="B98" s="143"/>
      <c r="C98" s="242"/>
      <c r="D98" s="145"/>
      <c r="E98" s="293"/>
      <c r="F98" s="146"/>
    </row>
    <row r="99" spans="1:6" s="292" customFormat="1" x14ac:dyDescent="0.2">
      <c r="A99" s="147">
        <f>COUNT($A$15:A98)+1</f>
        <v>16</v>
      </c>
      <c r="B99" s="148" t="s">
        <v>222</v>
      </c>
      <c r="C99" s="212"/>
      <c r="D99" s="150"/>
      <c r="E99" s="279"/>
      <c r="F99" s="151"/>
    </row>
    <row r="100" spans="1:6" s="292" customFormat="1" ht="38.25" x14ac:dyDescent="0.2">
      <c r="A100" s="152"/>
      <c r="B100" s="153" t="s">
        <v>26</v>
      </c>
      <c r="C100" s="212"/>
      <c r="D100" s="150"/>
      <c r="E100" s="212"/>
      <c r="F100" s="151"/>
    </row>
    <row r="101" spans="1:6" s="292" customFormat="1" x14ac:dyDescent="0.2">
      <c r="A101" s="152"/>
      <c r="B101" s="153"/>
      <c r="C101" s="281">
        <v>0.1</v>
      </c>
      <c r="D101" s="281"/>
      <c r="E101" s="212"/>
      <c r="F101" s="151">
        <f>SUM(F17:F91)*C101</f>
        <v>0</v>
      </c>
    </row>
    <row r="102" spans="1:6" s="292" customFormat="1" x14ac:dyDescent="0.2">
      <c r="A102" s="99"/>
      <c r="B102" s="154"/>
      <c r="C102" s="285"/>
      <c r="D102" s="76"/>
      <c r="E102" s="285"/>
      <c r="F102" s="285"/>
    </row>
    <row r="103" spans="1:6" x14ac:dyDescent="0.2">
      <c r="A103" s="189"/>
      <c r="B103" s="190" t="s">
        <v>2</v>
      </c>
      <c r="C103" s="191"/>
      <c r="D103" s="192"/>
      <c r="E103" s="193" t="s">
        <v>37</v>
      </c>
      <c r="F103" s="193">
        <f>SUM(F17:F102)</f>
        <v>0</v>
      </c>
    </row>
  </sheetData>
  <sheetProtection algorithmName="SHA-512" hashValue="vmiImF0/TZxAG3gLzZqal422sI4//hPslidokX931po/hZVkecP1cpE1ljafpx5ID6DD64XIHD3af8LcMi5DXg==" saltValue="xADZzGTFYvs0sP+Wvko/DA==" spinCount="100000" sheet="1" objects="1" scenarios="1"/>
  <mergeCells count="1">
    <mergeCell ref="B7:F8"/>
  </mergeCells>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
&amp;RENLJ-SIR-174/25
</oddHeader>
    <oddFooter>&amp;C&amp;"Arial,Navadno"&amp;9&amp;P / &amp;N</oddFooter>
  </headerFooter>
  <rowBreaks count="4" manualBreakCount="4">
    <brk id="23" max="5" man="1"/>
    <brk id="46" max="5" man="1"/>
    <brk id="61" max="5" man="1"/>
    <brk id="92" max="5"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7E98A6-4E33-449D-BC55-39BC31545CE3}">
  <sheetPr>
    <tabColor rgb="FF92D050"/>
  </sheetPr>
  <dimension ref="A1:G15"/>
  <sheetViews>
    <sheetView showGridLines="0" zoomScaleNormal="100" zoomScaleSheetLayoutView="115" workbookViewId="0">
      <selection activeCell="B12" sqref="B12:C13"/>
    </sheetView>
  </sheetViews>
  <sheetFormatPr defaultColWidth="8.85546875" defaultRowHeight="12.75" x14ac:dyDescent="0.2"/>
  <cols>
    <col min="1" max="1" width="6.140625" style="111" customWidth="1"/>
    <col min="2" max="2" width="5.5703125" style="111" customWidth="1"/>
    <col min="3" max="3" width="27.42578125" style="111" customWidth="1"/>
    <col min="4" max="4" width="10" style="111" customWidth="1"/>
    <col min="5" max="5" width="11.140625" style="111" bestFit="1" customWidth="1"/>
    <col min="6" max="6" width="10" style="111" bestFit="1" customWidth="1"/>
    <col min="7" max="7" width="16.42578125" style="108" bestFit="1" customWidth="1"/>
    <col min="8" max="16384" width="8.85546875" style="111"/>
  </cols>
  <sheetData>
    <row r="1" spans="1:7" ht="27" customHeight="1" x14ac:dyDescent="0.2">
      <c r="A1" s="113" t="s">
        <v>3</v>
      </c>
      <c r="B1" s="113"/>
      <c r="C1" s="113"/>
      <c r="D1" s="113"/>
      <c r="E1" s="113"/>
      <c r="F1" s="113"/>
      <c r="G1" s="113"/>
    </row>
    <row r="2" spans="1:7" ht="15" customHeight="1" x14ac:dyDescent="0.2">
      <c r="A2" s="346" t="s">
        <v>94</v>
      </c>
      <c r="B2" s="346"/>
      <c r="C2" s="346"/>
      <c r="D2" s="346"/>
      <c r="E2" s="346"/>
      <c r="F2" s="346"/>
      <c r="G2" s="346"/>
    </row>
    <row r="3" spans="1:7" ht="15" customHeight="1" x14ac:dyDescent="0.2">
      <c r="A3" s="347" t="s">
        <v>412</v>
      </c>
      <c r="B3" s="346"/>
      <c r="C3" s="346"/>
      <c r="D3" s="346"/>
      <c r="E3" s="346"/>
      <c r="F3" s="346"/>
      <c r="G3" s="346"/>
    </row>
    <row r="4" spans="1:7" ht="15" customHeight="1" x14ac:dyDescent="0.2">
      <c r="A4" s="346"/>
      <c r="B4" s="346"/>
      <c r="C4" s="346"/>
      <c r="D4" s="346"/>
      <c r="E4" s="346"/>
      <c r="F4" s="346"/>
      <c r="G4" s="346"/>
    </row>
    <row r="5" spans="1:7" ht="25.5" x14ac:dyDescent="0.2">
      <c r="A5" s="120" t="s">
        <v>86</v>
      </c>
      <c r="B5" s="359" t="s">
        <v>346</v>
      </c>
      <c r="C5" s="359"/>
      <c r="D5" s="359"/>
      <c r="E5" s="359"/>
      <c r="F5" s="359"/>
      <c r="G5" s="305" t="s">
        <v>88</v>
      </c>
    </row>
    <row r="6" spans="1:7" ht="12.95" customHeight="1" x14ac:dyDescent="0.2">
      <c r="A6" s="360" t="s">
        <v>356</v>
      </c>
      <c r="B6" s="358" t="s">
        <v>7</v>
      </c>
      <c r="C6" s="358"/>
      <c r="D6" s="358"/>
      <c r="E6" s="358"/>
      <c r="F6" s="358"/>
      <c r="G6" s="121">
        <f>SUM(G15)</f>
        <v>0</v>
      </c>
    </row>
    <row r="7" spans="1:7" x14ac:dyDescent="0.2">
      <c r="A7" s="361" t="s">
        <v>231</v>
      </c>
      <c r="B7" s="362"/>
      <c r="C7" s="362"/>
      <c r="D7" s="362"/>
      <c r="E7" s="362"/>
      <c r="F7" s="363"/>
      <c r="G7" s="5">
        <f>SUM(G6:G6)</f>
        <v>0</v>
      </c>
    </row>
    <row r="8" spans="1:7" ht="13.5" thickBot="1" x14ac:dyDescent="0.25"/>
    <row r="9" spans="1:7" x14ac:dyDescent="0.2">
      <c r="A9" s="122"/>
      <c r="B9" s="122"/>
      <c r="C9" s="122"/>
      <c r="D9" s="122"/>
      <c r="E9" s="122"/>
      <c r="F9" s="122"/>
      <c r="G9" s="122"/>
    </row>
    <row r="10" spans="1:7" ht="15.75" x14ac:dyDescent="0.25">
      <c r="A10" s="114" t="s">
        <v>347</v>
      </c>
      <c r="C10" s="112"/>
      <c r="D10" s="112"/>
    </row>
    <row r="11" spans="1:7" x14ac:dyDescent="0.2">
      <c r="A11" s="348" t="s">
        <v>346</v>
      </c>
      <c r="B11" s="349"/>
      <c r="C11" s="349"/>
      <c r="D11" s="349"/>
      <c r="E11" s="349"/>
      <c r="F11" s="349"/>
      <c r="G11" s="350"/>
    </row>
    <row r="12" spans="1:7" ht="25.5" x14ac:dyDescent="0.2">
      <c r="A12" s="351" t="s">
        <v>40</v>
      </c>
      <c r="B12" s="353" t="s">
        <v>348</v>
      </c>
      <c r="C12" s="354"/>
      <c r="D12" s="351" t="s">
        <v>349</v>
      </c>
      <c r="E12" s="351" t="s">
        <v>350</v>
      </c>
      <c r="F12" s="304" t="s">
        <v>351</v>
      </c>
      <c r="G12" s="304" t="s">
        <v>4</v>
      </c>
    </row>
    <row r="13" spans="1:7" x14ac:dyDescent="0.2">
      <c r="A13" s="352"/>
      <c r="B13" s="355"/>
      <c r="C13" s="356"/>
      <c r="D13" s="352"/>
      <c r="E13" s="352"/>
      <c r="F13" s="116" t="s">
        <v>5</v>
      </c>
      <c r="G13" s="116" t="s">
        <v>36</v>
      </c>
    </row>
    <row r="14" spans="1:7" x14ac:dyDescent="0.2">
      <c r="A14" s="117" t="s">
        <v>352</v>
      </c>
      <c r="B14" s="339" t="s">
        <v>413</v>
      </c>
      <c r="C14" s="340"/>
      <c r="D14" s="118" t="s">
        <v>353</v>
      </c>
      <c r="E14" s="118" t="s">
        <v>354</v>
      </c>
      <c r="F14" s="118">
        <v>44</v>
      </c>
      <c r="G14" s="4">
        <f>SUM('N-18000_GD'!F143)</f>
        <v>0</v>
      </c>
    </row>
    <row r="15" spans="1:7" x14ac:dyDescent="0.2">
      <c r="A15" s="343" t="s">
        <v>84</v>
      </c>
      <c r="B15" s="343"/>
      <c r="C15" s="343"/>
      <c r="D15" s="343"/>
      <c r="E15" s="343"/>
      <c r="F15" s="343"/>
      <c r="G15" s="5">
        <f>SUM(G14)</f>
        <v>0</v>
      </c>
    </row>
  </sheetData>
  <sheetProtection algorithmName="SHA-512" hashValue="hLeoZSVWWwBRalU5dX9+GULPlUmXHMcWfX713UfSqr3EeEWadauCAqxsTzHnHHEoZPlof2XLERbPuW68J4gr4A==" saltValue="JLcF5cMQwWy9p1yAmxDAsg==" spinCount="100000" sheet="1" objects="1" scenarios="1"/>
  <mergeCells count="12">
    <mergeCell ref="A12:A13"/>
    <mergeCell ref="B12:C13"/>
    <mergeCell ref="D12:D13"/>
    <mergeCell ref="E12:E13"/>
    <mergeCell ref="B14:C14"/>
    <mergeCell ref="A15:F15"/>
    <mergeCell ref="A2:G2"/>
    <mergeCell ref="A3:G4"/>
    <mergeCell ref="B5:F5"/>
    <mergeCell ref="B6:F6"/>
    <mergeCell ref="A7:F7"/>
    <mergeCell ref="A11:G11"/>
  </mergeCells>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
&amp;RENLJ-SIR-174/25
</oddHeader>
    <oddFooter>&amp;C&amp;"Arial,Navadno"&amp;9&amp;P /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042385-1989-4ECE-89C5-8E4E33617936}">
  <sheetPr>
    <tabColor rgb="FF92D050"/>
  </sheetPr>
  <dimension ref="A1:BE143"/>
  <sheetViews>
    <sheetView showGridLines="0" showRuler="0" topLeftCell="A18" zoomScaleNormal="100" zoomScaleSheetLayoutView="100" workbookViewId="0">
      <selection activeCell="P40" sqref="P40"/>
    </sheetView>
  </sheetViews>
  <sheetFormatPr defaultColWidth="9.140625" defaultRowHeight="12.75" x14ac:dyDescent="0.2"/>
  <cols>
    <col min="1" max="1" width="6.7109375" style="365" customWidth="1"/>
    <col min="2" max="2" width="37.7109375" style="440" customWidth="1"/>
    <col min="3" max="3" width="6.7109375" style="368" customWidth="1"/>
    <col min="4" max="4" width="6.7109375" style="369" customWidth="1"/>
    <col min="5" max="5" width="14.7109375" style="367" customWidth="1"/>
    <col min="6" max="6" width="14.7109375" style="368" customWidth="1"/>
    <col min="7" max="16384" width="9.140625" style="369"/>
  </cols>
  <sheetData>
    <row r="1" spans="1:6" x14ac:dyDescent="0.2">
      <c r="A1" s="364" t="s">
        <v>355</v>
      </c>
      <c r="B1" s="302" t="s">
        <v>6</v>
      </c>
      <c r="C1" s="365"/>
      <c r="D1" s="366"/>
    </row>
    <row r="2" spans="1:6" x14ac:dyDescent="0.2">
      <c r="A2" s="364" t="s">
        <v>356</v>
      </c>
      <c r="B2" s="302" t="s">
        <v>7</v>
      </c>
      <c r="C2" s="365"/>
      <c r="D2" s="366"/>
    </row>
    <row r="3" spans="1:6" x14ac:dyDescent="0.2">
      <c r="A3" s="364" t="s">
        <v>352</v>
      </c>
      <c r="B3" s="302" t="s">
        <v>357</v>
      </c>
      <c r="C3" s="365"/>
      <c r="D3" s="366"/>
    </row>
    <row r="4" spans="1:6" x14ac:dyDescent="0.2">
      <c r="A4" s="364"/>
      <c r="B4" s="302" t="s">
        <v>414</v>
      </c>
      <c r="C4" s="365"/>
      <c r="D4" s="366"/>
    </row>
    <row r="5" spans="1:6" ht="76.5" x14ac:dyDescent="0.2">
      <c r="A5" s="370" t="s">
        <v>0</v>
      </c>
      <c r="B5" s="371" t="s">
        <v>30</v>
      </c>
      <c r="C5" s="372" t="s">
        <v>8</v>
      </c>
      <c r="D5" s="372" t="s">
        <v>9</v>
      </c>
      <c r="E5" s="373" t="s">
        <v>34</v>
      </c>
      <c r="F5" s="373" t="s">
        <v>35</v>
      </c>
    </row>
    <row r="6" spans="1:6" x14ac:dyDescent="0.2">
      <c r="A6" s="374"/>
      <c r="B6" s="375"/>
      <c r="C6" s="376"/>
      <c r="D6" s="376"/>
      <c r="E6" s="377"/>
      <c r="F6" s="377"/>
    </row>
    <row r="7" spans="1:6" x14ac:dyDescent="0.2">
      <c r="A7" s="374"/>
      <c r="B7" s="303" t="s">
        <v>101</v>
      </c>
      <c r="C7" s="376"/>
      <c r="D7" s="376"/>
      <c r="E7" s="377"/>
      <c r="F7" s="377"/>
    </row>
    <row r="8" spans="1:6" ht="38.25" x14ac:dyDescent="0.2">
      <c r="A8" s="374"/>
      <c r="B8" s="303" t="s">
        <v>358</v>
      </c>
      <c r="C8" s="376"/>
      <c r="D8" s="376"/>
      <c r="E8" s="377"/>
      <c r="F8" s="377"/>
    </row>
    <row r="9" spans="1:6" x14ac:dyDescent="0.2">
      <c r="A9" s="374"/>
      <c r="B9" s="375"/>
      <c r="C9" s="376"/>
      <c r="D9" s="376"/>
      <c r="E9" s="377"/>
      <c r="F9" s="377"/>
    </row>
    <row r="10" spans="1:6" x14ac:dyDescent="0.2">
      <c r="A10" s="378">
        <v>1</v>
      </c>
      <c r="B10" s="379"/>
      <c r="C10" s="380"/>
      <c r="D10" s="381"/>
      <c r="E10" s="382"/>
      <c r="F10" s="380"/>
    </row>
    <row r="11" spans="1:6" x14ac:dyDescent="0.2">
      <c r="A11" s="375">
        <f>COUNT(A10+1)</f>
        <v>1</v>
      </c>
      <c r="B11" s="303" t="s">
        <v>10</v>
      </c>
      <c r="C11" s="383"/>
      <c r="D11" s="108"/>
      <c r="E11" s="384"/>
      <c r="F11" s="384"/>
    </row>
    <row r="12" spans="1:6" ht="51" x14ac:dyDescent="0.2">
      <c r="A12" s="375"/>
      <c r="B12" s="385" t="s">
        <v>41</v>
      </c>
      <c r="C12" s="383"/>
      <c r="D12" s="108"/>
      <c r="E12" s="384"/>
      <c r="F12" s="384"/>
    </row>
    <row r="13" spans="1:6" ht="14.25" x14ac:dyDescent="0.2">
      <c r="A13" s="375"/>
      <c r="B13" s="385" t="s">
        <v>415</v>
      </c>
      <c r="C13" s="386">
        <v>18</v>
      </c>
      <c r="D13" s="108" t="s">
        <v>33</v>
      </c>
      <c r="E13" s="384"/>
      <c r="F13" s="384">
        <f>C13*E13</f>
        <v>0</v>
      </c>
    </row>
    <row r="14" spans="1:6" x14ac:dyDescent="0.2">
      <c r="A14" s="375"/>
      <c r="B14" s="385"/>
      <c r="C14" s="386"/>
      <c r="D14" s="108"/>
      <c r="E14" s="384"/>
      <c r="F14" s="384"/>
    </row>
    <row r="15" spans="1:6" x14ac:dyDescent="0.2">
      <c r="A15" s="387"/>
      <c r="B15" s="388"/>
      <c r="C15" s="389"/>
      <c r="D15" s="390"/>
      <c r="E15" s="391"/>
      <c r="F15" s="392"/>
    </row>
    <row r="16" spans="1:6" x14ac:dyDescent="0.2">
      <c r="A16" s="375">
        <f>COUNT($A$11:A15)+1</f>
        <v>2</v>
      </c>
      <c r="B16" s="393" t="s">
        <v>359</v>
      </c>
      <c r="C16" s="386"/>
      <c r="D16" s="108"/>
      <c r="E16" s="384"/>
      <c r="F16" s="383"/>
    </row>
    <row r="17" spans="1:6" ht="63.75" x14ac:dyDescent="0.2">
      <c r="A17" s="375"/>
      <c r="B17" s="385" t="s">
        <v>360</v>
      </c>
      <c r="C17" s="386"/>
      <c r="D17" s="108"/>
      <c r="E17" s="384"/>
      <c r="F17" s="383"/>
    </row>
    <row r="18" spans="1:6" ht="14.25" x14ac:dyDescent="0.2">
      <c r="A18" s="375"/>
      <c r="B18" s="385"/>
      <c r="C18" s="386">
        <v>8</v>
      </c>
      <c r="D18" s="108" t="s">
        <v>39</v>
      </c>
      <c r="E18" s="297"/>
      <c r="F18" s="384">
        <f>C18*E18</f>
        <v>0</v>
      </c>
    </row>
    <row r="19" spans="1:6" x14ac:dyDescent="0.2">
      <c r="A19" s="394"/>
      <c r="B19" s="395"/>
      <c r="C19" s="396"/>
      <c r="D19" s="397"/>
      <c r="E19" s="398"/>
      <c r="F19" s="398"/>
    </row>
    <row r="20" spans="1:6" x14ac:dyDescent="0.2">
      <c r="A20" s="399"/>
      <c r="B20" s="388"/>
      <c r="C20" s="389"/>
      <c r="D20" s="390"/>
      <c r="E20" s="391"/>
      <c r="F20" s="392"/>
    </row>
    <row r="21" spans="1:6" x14ac:dyDescent="0.2">
      <c r="A21" s="375">
        <f>COUNT($A$11:A20)+1</f>
        <v>3</v>
      </c>
      <c r="B21" s="303" t="s">
        <v>14</v>
      </c>
      <c r="C21" s="386"/>
      <c r="D21" s="108"/>
      <c r="E21" s="384"/>
      <c r="F21" s="383"/>
    </row>
    <row r="22" spans="1:6" ht="51" x14ac:dyDescent="0.2">
      <c r="A22" s="400"/>
      <c r="B22" s="385" t="s">
        <v>16</v>
      </c>
      <c r="C22" s="386"/>
      <c r="D22" s="108"/>
      <c r="E22" s="384"/>
      <c r="F22" s="383"/>
    </row>
    <row r="23" spans="1:6" ht="14.25" x14ac:dyDescent="0.2">
      <c r="A23" s="400"/>
      <c r="B23" s="385"/>
      <c r="C23" s="386">
        <v>16</v>
      </c>
      <c r="D23" s="108" t="s">
        <v>39</v>
      </c>
      <c r="E23" s="297"/>
      <c r="F23" s="384">
        <f>C23*E23</f>
        <v>0</v>
      </c>
    </row>
    <row r="24" spans="1:6" x14ac:dyDescent="0.2">
      <c r="A24" s="401"/>
      <c r="B24" s="395"/>
      <c r="C24" s="396"/>
      <c r="D24" s="397"/>
      <c r="E24" s="398"/>
      <c r="F24" s="398"/>
    </row>
    <row r="25" spans="1:6" x14ac:dyDescent="0.2">
      <c r="A25" s="399"/>
      <c r="B25" s="388"/>
      <c r="C25" s="389"/>
      <c r="D25" s="390"/>
      <c r="E25" s="391"/>
      <c r="F25" s="392"/>
    </row>
    <row r="26" spans="1:6" x14ac:dyDescent="0.2">
      <c r="A26" s="375">
        <f>COUNT($A$11:A25)+1</f>
        <v>4</v>
      </c>
      <c r="B26" s="303" t="s">
        <v>15</v>
      </c>
      <c r="C26" s="386"/>
      <c r="D26" s="108"/>
      <c r="E26" s="384"/>
      <c r="F26" s="383"/>
    </row>
    <row r="27" spans="1:6" ht="51" x14ac:dyDescent="0.2">
      <c r="A27" s="400"/>
      <c r="B27" s="385" t="s">
        <v>27</v>
      </c>
      <c r="C27" s="386"/>
      <c r="D27" s="108"/>
      <c r="E27" s="384"/>
      <c r="F27" s="383"/>
    </row>
    <row r="28" spans="1:6" ht="14.25" x14ac:dyDescent="0.2">
      <c r="A28" s="400"/>
      <c r="B28" s="385"/>
      <c r="C28" s="386">
        <v>12</v>
      </c>
      <c r="D28" s="108" t="s">
        <v>39</v>
      </c>
      <c r="E28" s="297"/>
      <c r="F28" s="384">
        <f>C28*E28</f>
        <v>0</v>
      </c>
    </row>
    <row r="29" spans="1:6" x14ac:dyDescent="0.2">
      <c r="A29" s="401"/>
      <c r="B29" s="395"/>
      <c r="C29" s="396"/>
      <c r="D29" s="397"/>
      <c r="E29" s="398"/>
      <c r="F29" s="398"/>
    </row>
    <row r="30" spans="1:6" x14ac:dyDescent="0.2">
      <c r="A30" s="399"/>
      <c r="B30" s="388"/>
      <c r="C30" s="389"/>
      <c r="D30" s="390"/>
      <c r="E30" s="391"/>
      <c r="F30" s="392"/>
    </row>
    <row r="31" spans="1:6" x14ac:dyDescent="0.2">
      <c r="A31" s="375">
        <f>COUNT($A$11:A30)+1</f>
        <v>5</v>
      </c>
      <c r="B31" s="303" t="s">
        <v>58</v>
      </c>
      <c r="C31" s="386"/>
      <c r="D31" s="108"/>
      <c r="E31" s="384"/>
      <c r="F31" s="384"/>
    </row>
    <row r="32" spans="1:6" ht="51" x14ac:dyDescent="0.2">
      <c r="A32" s="400"/>
      <c r="B32" s="385" t="s">
        <v>59</v>
      </c>
      <c r="C32" s="386"/>
      <c r="D32" s="108"/>
      <c r="E32" s="384"/>
      <c r="F32" s="384"/>
    </row>
    <row r="33" spans="1:6" x14ac:dyDescent="0.2">
      <c r="A33" s="400"/>
      <c r="B33" s="385"/>
      <c r="C33" s="386">
        <v>4</v>
      </c>
      <c r="D33" s="108" t="s">
        <v>31</v>
      </c>
      <c r="E33" s="297"/>
      <c r="F33" s="384">
        <f>C33*E33</f>
        <v>0</v>
      </c>
    </row>
    <row r="34" spans="1:6" x14ac:dyDescent="0.2">
      <c r="A34" s="401"/>
      <c r="B34" s="395"/>
      <c r="C34" s="396"/>
      <c r="D34" s="397"/>
      <c r="E34" s="398"/>
      <c r="F34" s="398"/>
    </row>
    <row r="35" spans="1:6" x14ac:dyDescent="0.2">
      <c r="A35" s="399"/>
      <c r="B35" s="388"/>
      <c r="C35" s="389"/>
      <c r="D35" s="390"/>
      <c r="E35" s="391"/>
      <c r="F35" s="391"/>
    </row>
    <row r="36" spans="1:6" x14ac:dyDescent="0.2">
      <c r="A36" s="375">
        <f>COUNT($A$11:A35)+1</f>
        <v>6</v>
      </c>
      <c r="B36" s="303" t="s">
        <v>60</v>
      </c>
      <c r="C36" s="386"/>
      <c r="D36" s="108"/>
      <c r="E36" s="384"/>
      <c r="F36" s="384"/>
    </row>
    <row r="37" spans="1:6" ht="38.25" x14ac:dyDescent="0.2">
      <c r="A37" s="400"/>
      <c r="B37" s="385" t="s">
        <v>61</v>
      </c>
      <c r="C37" s="386"/>
      <c r="D37" s="108"/>
      <c r="E37" s="384"/>
      <c r="F37" s="384"/>
    </row>
    <row r="38" spans="1:6" ht="14.25" x14ac:dyDescent="0.2">
      <c r="A38" s="400"/>
      <c r="B38" s="385"/>
      <c r="C38" s="386">
        <v>48</v>
      </c>
      <c r="D38" s="108" t="s">
        <v>33</v>
      </c>
      <c r="E38" s="297"/>
      <c r="F38" s="384">
        <f>C38*E38</f>
        <v>0</v>
      </c>
    </row>
    <row r="39" spans="1:6" x14ac:dyDescent="0.2">
      <c r="A39" s="401"/>
      <c r="B39" s="395"/>
      <c r="C39" s="396"/>
      <c r="D39" s="397"/>
      <c r="E39" s="398"/>
      <c r="F39" s="398"/>
    </row>
    <row r="40" spans="1:6" x14ac:dyDescent="0.2">
      <c r="A40" s="399"/>
      <c r="B40" s="388"/>
      <c r="C40" s="389"/>
      <c r="D40" s="390"/>
      <c r="E40" s="391"/>
      <c r="F40" s="392"/>
    </row>
    <row r="41" spans="1:6" x14ac:dyDescent="0.2">
      <c r="A41" s="375">
        <f>COUNT($A$11:A40)+1</f>
        <v>7</v>
      </c>
      <c r="B41" s="303" t="s">
        <v>91</v>
      </c>
      <c r="C41" s="386"/>
      <c r="D41" s="108"/>
      <c r="E41" s="384"/>
      <c r="F41" s="383"/>
    </row>
    <row r="42" spans="1:6" ht="89.25" x14ac:dyDescent="0.2">
      <c r="A42" s="400"/>
      <c r="B42" s="385" t="s">
        <v>81</v>
      </c>
      <c r="C42" s="386"/>
      <c r="D42" s="108"/>
      <c r="E42" s="384"/>
      <c r="F42" s="383"/>
    </row>
    <row r="43" spans="1:6" ht="25.5" x14ac:dyDescent="0.2">
      <c r="A43" s="400"/>
      <c r="B43" s="385" t="s">
        <v>62</v>
      </c>
      <c r="C43" s="386">
        <v>12</v>
      </c>
      <c r="D43" s="108" t="s">
        <v>39</v>
      </c>
      <c r="E43" s="297"/>
      <c r="F43" s="384">
        <f>C43*E43</f>
        <v>0</v>
      </c>
    </row>
    <row r="44" spans="1:6" ht="25.5" x14ac:dyDescent="0.2">
      <c r="A44" s="400"/>
      <c r="B44" s="385" t="s">
        <v>63</v>
      </c>
      <c r="C44" s="386">
        <v>12</v>
      </c>
      <c r="D44" s="108" t="s">
        <v>39</v>
      </c>
      <c r="E44" s="297"/>
      <c r="F44" s="384">
        <f>C44*E44</f>
        <v>0</v>
      </c>
    </row>
    <row r="45" spans="1:6" x14ac:dyDescent="0.2">
      <c r="A45" s="401"/>
      <c r="B45" s="395"/>
      <c r="C45" s="396"/>
      <c r="D45" s="397"/>
      <c r="E45" s="398"/>
      <c r="F45" s="398"/>
    </row>
    <row r="46" spans="1:6" x14ac:dyDescent="0.2">
      <c r="A46" s="399"/>
      <c r="B46" s="388"/>
      <c r="C46" s="389"/>
      <c r="D46" s="390"/>
      <c r="E46" s="391"/>
      <c r="F46" s="391"/>
    </row>
    <row r="47" spans="1:6" ht="25.5" x14ac:dyDescent="0.2">
      <c r="A47" s="375">
        <f>COUNT($A$11:A46)+1</f>
        <v>8</v>
      </c>
      <c r="B47" s="303" t="s">
        <v>361</v>
      </c>
      <c r="C47" s="386"/>
      <c r="D47" s="108"/>
      <c r="E47" s="384"/>
      <c r="F47" s="384"/>
    </row>
    <row r="48" spans="1:6" ht="89.25" x14ac:dyDescent="0.2">
      <c r="A48" s="400"/>
      <c r="B48" s="385" t="s">
        <v>362</v>
      </c>
      <c r="C48" s="386"/>
      <c r="D48" s="402"/>
      <c r="E48" s="403"/>
      <c r="F48" s="403"/>
    </row>
    <row r="49" spans="1:6" x14ac:dyDescent="0.2">
      <c r="A49" s="400"/>
      <c r="B49" s="303" t="s">
        <v>65</v>
      </c>
      <c r="C49" s="386"/>
      <c r="D49" s="108"/>
      <c r="E49" s="384"/>
      <c r="F49" s="383"/>
    </row>
    <row r="50" spans="1:6" ht="25.5" x14ac:dyDescent="0.2">
      <c r="A50" s="400"/>
      <c r="B50" s="385" t="s">
        <v>363</v>
      </c>
      <c r="C50" s="386">
        <v>16</v>
      </c>
      <c r="D50" s="108" t="s">
        <v>39</v>
      </c>
      <c r="E50" s="297"/>
      <c r="F50" s="384">
        <f>C50*E50</f>
        <v>0</v>
      </c>
    </row>
    <row r="51" spans="1:6" x14ac:dyDescent="0.2">
      <c r="A51" s="401"/>
      <c r="B51" s="395"/>
      <c r="C51" s="396"/>
      <c r="D51" s="397"/>
      <c r="E51" s="398"/>
      <c r="F51" s="398"/>
    </row>
    <row r="52" spans="1:6" x14ac:dyDescent="0.2">
      <c r="A52" s="399"/>
      <c r="B52" s="388"/>
      <c r="C52" s="389"/>
      <c r="D52" s="390"/>
      <c r="E52" s="391"/>
      <c r="F52" s="391"/>
    </row>
    <row r="53" spans="1:6" x14ac:dyDescent="0.2">
      <c r="A53" s="375">
        <f>COUNT($A$11:A52)+1</f>
        <v>9</v>
      </c>
      <c r="B53" s="303" t="s">
        <v>70</v>
      </c>
      <c r="C53" s="386"/>
      <c r="D53" s="108"/>
      <c r="E53" s="384"/>
      <c r="F53" s="384"/>
    </row>
    <row r="54" spans="1:6" ht="76.5" x14ac:dyDescent="0.2">
      <c r="A54" s="400"/>
      <c r="B54" s="385" t="s">
        <v>71</v>
      </c>
      <c r="C54" s="386"/>
      <c r="D54" s="108"/>
      <c r="E54" s="384"/>
      <c r="F54" s="383"/>
    </row>
    <row r="55" spans="1:6" ht="14.25" x14ac:dyDescent="0.2">
      <c r="A55" s="400"/>
      <c r="B55" s="385"/>
      <c r="C55" s="386">
        <v>4</v>
      </c>
      <c r="D55" s="108" t="s">
        <v>33</v>
      </c>
      <c r="E55" s="297"/>
      <c r="F55" s="384">
        <f>C55*E55</f>
        <v>0</v>
      </c>
    </row>
    <row r="56" spans="1:6" x14ac:dyDescent="0.2">
      <c r="A56" s="401"/>
      <c r="B56" s="395"/>
      <c r="C56" s="396"/>
      <c r="D56" s="397"/>
      <c r="E56" s="398"/>
      <c r="F56" s="398"/>
    </row>
    <row r="57" spans="1:6" x14ac:dyDescent="0.2">
      <c r="A57" s="399"/>
      <c r="B57" s="379"/>
      <c r="C57" s="389"/>
      <c r="D57" s="390"/>
      <c r="E57" s="391"/>
      <c r="F57" s="391"/>
    </row>
    <row r="58" spans="1:6" x14ac:dyDescent="0.2">
      <c r="A58" s="375">
        <f>COUNT($A$11:A57)+1</f>
        <v>10</v>
      </c>
      <c r="B58" s="303" t="s">
        <v>19</v>
      </c>
      <c r="C58" s="386"/>
      <c r="D58" s="108"/>
      <c r="E58" s="384"/>
      <c r="F58" s="384"/>
    </row>
    <row r="59" spans="1:6" ht="25.5" x14ac:dyDescent="0.2">
      <c r="A59" s="400"/>
      <c r="B59" s="385" t="s">
        <v>18</v>
      </c>
      <c r="C59" s="386"/>
      <c r="D59" s="108"/>
      <c r="E59" s="384"/>
      <c r="F59" s="383"/>
    </row>
    <row r="60" spans="1:6" ht="14.25" x14ac:dyDescent="0.2">
      <c r="A60" s="400"/>
      <c r="B60" s="385"/>
      <c r="C60" s="386">
        <v>16</v>
      </c>
      <c r="D60" s="108" t="s">
        <v>39</v>
      </c>
      <c r="E60" s="297"/>
      <c r="F60" s="384">
        <f>C60*E60</f>
        <v>0</v>
      </c>
    </row>
    <row r="61" spans="1:6" x14ac:dyDescent="0.2">
      <c r="A61" s="401"/>
      <c r="B61" s="395"/>
      <c r="C61" s="396"/>
      <c r="D61" s="397"/>
      <c r="E61" s="398"/>
      <c r="F61" s="398"/>
    </row>
    <row r="62" spans="1:6" x14ac:dyDescent="0.2">
      <c r="A62" s="387"/>
      <c r="B62" s="404"/>
      <c r="C62" s="392"/>
      <c r="D62" s="405"/>
      <c r="E62" s="391"/>
      <c r="F62" s="391"/>
    </row>
    <row r="63" spans="1:6" ht="25.5" x14ac:dyDescent="0.2">
      <c r="A63" s="375">
        <f>COUNT($A$11:A62)+1</f>
        <v>11</v>
      </c>
      <c r="B63" s="303" t="s">
        <v>364</v>
      </c>
      <c r="C63" s="406"/>
      <c r="D63" s="407"/>
      <c r="E63" s="408"/>
      <c r="F63" s="111"/>
    </row>
    <row r="64" spans="1:6" ht="38.25" x14ac:dyDescent="0.2">
      <c r="A64" s="369"/>
      <c r="B64" s="385" t="s">
        <v>365</v>
      </c>
      <c r="C64" s="406"/>
      <c r="D64" s="407"/>
      <c r="E64" s="408"/>
      <c r="F64" s="111"/>
    </row>
    <row r="65" spans="1:57" ht="25.5" x14ac:dyDescent="0.2">
      <c r="A65" s="369"/>
      <c r="B65" s="385" t="s">
        <v>366</v>
      </c>
      <c r="C65" s="406"/>
      <c r="D65" s="407"/>
      <c r="E65" s="408"/>
      <c r="F65" s="111"/>
    </row>
    <row r="66" spans="1:57" x14ac:dyDescent="0.2">
      <c r="A66" s="409"/>
      <c r="B66" s="410" t="s">
        <v>367</v>
      </c>
      <c r="C66" s="406">
        <v>32</v>
      </c>
      <c r="D66" s="407" t="s">
        <v>368</v>
      </c>
      <c r="E66" s="300"/>
      <c r="F66" s="411">
        <f>C66*E66</f>
        <v>0</v>
      </c>
    </row>
    <row r="67" spans="1:57" x14ac:dyDescent="0.2">
      <c r="A67" s="412"/>
      <c r="B67" s="413"/>
      <c r="C67" s="414"/>
      <c r="D67" s="415"/>
      <c r="E67" s="416"/>
      <c r="F67" s="417"/>
    </row>
    <row r="68" spans="1:57" x14ac:dyDescent="0.2">
      <c r="A68" s="418"/>
      <c r="B68" s="419"/>
      <c r="C68" s="420"/>
      <c r="D68" s="421"/>
      <c r="E68" s="422"/>
      <c r="F68" s="423"/>
    </row>
    <row r="69" spans="1:57" s="425" customFormat="1" x14ac:dyDescent="0.2">
      <c r="A69" s="375">
        <f>COUNT($A$11:A68)+1</f>
        <v>12</v>
      </c>
      <c r="B69" s="424" t="s">
        <v>384</v>
      </c>
      <c r="C69" s="383"/>
      <c r="D69" s="111"/>
      <c r="E69" s="384"/>
      <c r="F69" s="384"/>
      <c r="G69" s="111"/>
      <c r="H69" s="111"/>
      <c r="I69" s="111"/>
      <c r="J69" s="111"/>
      <c r="K69" s="111"/>
      <c r="L69" s="111"/>
      <c r="M69" s="111"/>
      <c r="N69" s="111"/>
      <c r="O69" s="111"/>
      <c r="P69" s="111"/>
      <c r="Q69" s="111"/>
      <c r="R69" s="111"/>
      <c r="S69" s="111"/>
      <c r="T69" s="111"/>
      <c r="U69" s="111"/>
      <c r="V69" s="111"/>
      <c r="W69" s="111"/>
      <c r="X69" s="111"/>
      <c r="Y69" s="111"/>
      <c r="Z69" s="111"/>
      <c r="AA69" s="111"/>
      <c r="AB69" s="111"/>
      <c r="AC69" s="111"/>
      <c r="AD69" s="111"/>
      <c r="AE69" s="111"/>
      <c r="AF69" s="111"/>
      <c r="AG69" s="111"/>
      <c r="AH69" s="111"/>
      <c r="AI69" s="111"/>
      <c r="AJ69" s="111"/>
      <c r="AK69" s="111"/>
      <c r="AL69" s="111"/>
      <c r="AM69" s="111"/>
      <c r="AN69" s="111"/>
      <c r="AO69" s="111"/>
      <c r="AP69" s="111"/>
      <c r="AQ69" s="111"/>
      <c r="AR69" s="111"/>
      <c r="AS69" s="111"/>
      <c r="AT69" s="111"/>
      <c r="AU69" s="111"/>
      <c r="AV69" s="111"/>
      <c r="AW69" s="111"/>
      <c r="AX69" s="111"/>
      <c r="AY69" s="111"/>
      <c r="AZ69" s="111"/>
      <c r="BA69" s="111"/>
      <c r="BB69" s="111"/>
      <c r="BC69" s="111"/>
      <c r="BD69" s="111"/>
      <c r="BE69" s="111"/>
    </row>
    <row r="70" spans="1:57" s="425" customFormat="1" ht="51" x14ac:dyDescent="0.2">
      <c r="A70" s="108"/>
      <c r="B70" s="426" t="s">
        <v>385</v>
      </c>
      <c r="C70" s="383"/>
      <c r="D70" s="111"/>
      <c r="E70" s="384"/>
      <c r="F70" s="384"/>
      <c r="G70" s="111"/>
      <c r="H70" s="111"/>
      <c r="I70" s="111"/>
      <c r="J70" s="111"/>
      <c r="K70" s="111"/>
      <c r="L70" s="111"/>
      <c r="M70" s="111"/>
      <c r="N70" s="111"/>
      <c r="O70" s="111"/>
      <c r="P70" s="111"/>
      <c r="Q70" s="111"/>
      <c r="R70" s="111"/>
      <c r="S70" s="111"/>
      <c r="T70" s="111"/>
      <c r="U70" s="111"/>
      <c r="V70" s="111"/>
      <c r="W70" s="111"/>
      <c r="X70" s="111"/>
      <c r="Y70" s="111"/>
      <c r="Z70" s="111"/>
      <c r="AA70" s="111"/>
      <c r="AB70" s="111"/>
      <c r="AC70" s="111"/>
      <c r="AD70" s="111"/>
      <c r="AE70" s="111"/>
      <c r="AF70" s="111"/>
      <c r="AG70" s="111"/>
      <c r="AH70" s="111"/>
      <c r="AI70" s="111"/>
      <c r="AJ70" s="111"/>
      <c r="AK70" s="111"/>
      <c r="AL70" s="111"/>
      <c r="AM70" s="111"/>
      <c r="AN70" s="111"/>
      <c r="AO70" s="111"/>
      <c r="AP70" s="111"/>
      <c r="AQ70" s="111"/>
      <c r="AR70" s="111"/>
      <c r="AS70" s="111"/>
      <c r="AT70" s="111"/>
      <c r="AU70" s="111"/>
      <c r="AV70" s="111"/>
      <c r="AW70" s="111"/>
      <c r="AX70" s="111"/>
      <c r="AY70" s="111"/>
      <c r="AZ70" s="111"/>
      <c r="BA70" s="111"/>
      <c r="BB70" s="111"/>
      <c r="BC70" s="111"/>
      <c r="BD70" s="111"/>
      <c r="BE70" s="111"/>
    </row>
    <row r="71" spans="1:57" s="425" customFormat="1" ht="63.75" x14ac:dyDescent="0.2">
      <c r="A71" s="108"/>
      <c r="B71" s="426" t="s">
        <v>386</v>
      </c>
      <c r="C71" s="383"/>
      <c r="D71" s="111"/>
      <c r="E71" s="384"/>
      <c r="F71" s="384"/>
      <c r="G71" s="111"/>
      <c r="H71" s="111"/>
      <c r="I71" s="111"/>
      <c r="J71" s="111"/>
      <c r="K71" s="111"/>
      <c r="L71" s="111"/>
      <c r="M71" s="111"/>
      <c r="N71" s="111"/>
      <c r="O71" s="111"/>
      <c r="P71" s="111"/>
      <c r="Q71" s="111"/>
      <c r="R71" s="111"/>
      <c r="S71" s="111"/>
      <c r="T71" s="111"/>
      <c r="U71" s="111"/>
      <c r="V71" s="111"/>
      <c r="W71" s="111"/>
      <c r="X71" s="111"/>
      <c r="Y71" s="111"/>
      <c r="Z71" s="111"/>
      <c r="AA71" s="111"/>
      <c r="AB71" s="111"/>
      <c r="AC71" s="111"/>
      <c r="AD71" s="111"/>
      <c r="AE71" s="111"/>
      <c r="AF71" s="111"/>
      <c r="AG71" s="111"/>
      <c r="AH71" s="111"/>
      <c r="AI71" s="111"/>
      <c r="AJ71" s="111"/>
      <c r="AK71" s="111"/>
      <c r="AL71" s="111"/>
      <c r="AM71" s="111"/>
      <c r="AN71" s="111"/>
      <c r="AO71" s="111"/>
      <c r="AP71" s="111"/>
      <c r="AQ71" s="111"/>
      <c r="AR71" s="111"/>
      <c r="AS71" s="111"/>
      <c r="AT71" s="111"/>
      <c r="AU71" s="111"/>
      <c r="AV71" s="111"/>
      <c r="AW71" s="111"/>
      <c r="AX71" s="111"/>
      <c r="AY71" s="111"/>
      <c r="AZ71" s="111"/>
      <c r="BA71" s="111"/>
      <c r="BB71" s="111"/>
      <c r="BC71" s="111"/>
      <c r="BD71" s="111"/>
      <c r="BE71" s="111"/>
    </row>
    <row r="72" spans="1:57" s="425" customFormat="1" ht="14.25" x14ac:dyDescent="0.2">
      <c r="A72" s="108"/>
      <c r="B72" s="427" t="s">
        <v>387</v>
      </c>
      <c r="C72" s="383">
        <v>32</v>
      </c>
      <c r="D72" s="428" t="s">
        <v>33</v>
      </c>
      <c r="E72" s="300"/>
      <c r="F72" s="384">
        <f>C72*E72</f>
        <v>0</v>
      </c>
      <c r="G72" s="111"/>
      <c r="H72" s="111"/>
      <c r="I72" s="111"/>
      <c r="J72" s="111"/>
      <c r="K72" s="111"/>
      <c r="L72" s="111"/>
      <c r="M72" s="111"/>
      <c r="N72" s="111"/>
      <c r="O72" s="111"/>
      <c r="P72" s="111"/>
      <c r="Q72" s="111"/>
      <c r="R72" s="111"/>
      <c r="S72" s="111"/>
      <c r="T72" s="111"/>
      <c r="U72" s="111"/>
      <c r="V72" s="111"/>
      <c r="W72" s="111"/>
      <c r="X72" s="111"/>
      <c r="Y72" s="111"/>
      <c r="Z72" s="111"/>
      <c r="AA72" s="111"/>
      <c r="AB72" s="111"/>
      <c r="AC72" s="111"/>
      <c r="AD72" s="111"/>
      <c r="AE72" s="111"/>
      <c r="AF72" s="111"/>
      <c r="AG72" s="111"/>
      <c r="AH72" s="111"/>
      <c r="AI72" s="111"/>
      <c r="AJ72" s="111"/>
      <c r="AK72" s="111"/>
      <c r="AL72" s="111"/>
      <c r="AM72" s="111"/>
      <c r="AN72" s="111"/>
      <c r="AO72" s="111"/>
      <c r="AP72" s="111"/>
      <c r="AQ72" s="111"/>
      <c r="AR72" s="111"/>
      <c r="AS72" s="111"/>
      <c r="AT72" s="111"/>
      <c r="AU72" s="111"/>
      <c r="AV72" s="111"/>
      <c r="AW72" s="111"/>
      <c r="AX72" s="111"/>
      <c r="AY72" s="111"/>
      <c r="AZ72" s="111"/>
      <c r="BA72" s="111"/>
      <c r="BB72" s="111"/>
      <c r="BC72" s="111"/>
      <c r="BD72" s="111"/>
      <c r="BE72" s="111"/>
    </row>
    <row r="73" spans="1:57" s="425" customFormat="1" x14ac:dyDescent="0.2">
      <c r="A73" s="412"/>
      <c r="B73" s="413"/>
      <c r="C73" s="414"/>
      <c r="D73" s="415"/>
      <c r="E73" s="416"/>
      <c r="F73" s="417"/>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11"/>
      <c r="AN73" s="111"/>
      <c r="AO73" s="111"/>
      <c r="AP73" s="111"/>
      <c r="AQ73" s="111"/>
      <c r="AR73" s="111"/>
      <c r="AS73" s="111"/>
      <c r="AT73" s="111"/>
      <c r="AU73" s="111"/>
      <c r="AV73" s="111"/>
      <c r="AW73" s="111"/>
      <c r="AX73" s="111"/>
      <c r="AY73" s="111"/>
      <c r="AZ73" s="111"/>
      <c r="BA73" s="111"/>
      <c r="BB73" s="111"/>
      <c r="BC73" s="111"/>
      <c r="BD73" s="111"/>
      <c r="BE73" s="111"/>
    </row>
    <row r="74" spans="1:57" x14ac:dyDescent="0.2">
      <c r="A74" s="418"/>
      <c r="B74" s="419"/>
      <c r="C74" s="420"/>
      <c r="D74" s="421"/>
      <c r="E74" s="422"/>
      <c r="F74" s="423"/>
    </row>
    <row r="75" spans="1:57" ht="25.5" x14ac:dyDescent="0.2">
      <c r="A75" s="375">
        <f>COUNT($A$11:A74)+1</f>
        <v>13</v>
      </c>
      <c r="B75" s="303" t="s">
        <v>369</v>
      </c>
      <c r="C75" s="406"/>
      <c r="D75" s="407"/>
      <c r="E75" s="408"/>
      <c r="F75" s="111"/>
    </row>
    <row r="76" spans="1:57" ht="38.25" x14ac:dyDescent="0.2">
      <c r="A76" s="369"/>
      <c r="B76" s="385" t="s">
        <v>370</v>
      </c>
      <c r="C76" s="406"/>
      <c r="D76" s="407"/>
      <c r="E76" s="408"/>
      <c r="F76" s="111"/>
    </row>
    <row r="77" spans="1:57" ht="25.5" x14ac:dyDescent="0.2">
      <c r="A77" s="369"/>
      <c r="B77" s="385" t="s">
        <v>371</v>
      </c>
      <c r="C77" s="406"/>
      <c r="D77" s="407"/>
      <c r="E77" s="408"/>
      <c r="F77" s="111"/>
    </row>
    <row r="78" spans="1:57" x14ac:dyDescent="0.2">
      <c r="A78" s="369"/>
      <c r="B78" s="385" t="s">
        <v>372</v>
      </c>
      <c r="C78" s="406"/>
      <c r="D78" s="407"/>
      <c r="E78" s="408"/>
      <c r="F78" s="111"/>
    </row>
    <row r="79" spans="1:57" x14ac:dyDescent="0.2">
      <c r="A79" s="409"/>
      <c r="B79" s="429" t="s">
        <v>373</v>
      </c>
      <c r="C79" s="406">
        <v>1</v>
      </c>
      <c r="D79" s="407" t="s">
        <v>1</v>
      </c>
      <c r="E79" s="300"/>
      <c r="F79" s="411">
        <f>C79*E79</f>
        <v>0</v>
      </c>
    </row>
    <row r="80" spans="1:57" x14ac:dyDescent="0.2">
      <c r="A80" s="409"/>
      <c r="B80" s="429" t="s">
        <v>374</v>
      </c>
      <c r="C80" s="406">
        <v>1</v>
      </c>
      <c r="D80" s="407" t="s">
        <v>1</v>
      </c>
      <c r="E80" s="300"/>
      <c r="F80" s="411">
        <f>C80*E80</f>
        <v>0</v>
      </c>
    </row>
    <row r="81" spans="1:6" x14ac:dyDescent="0.2">
      <c r="A81" s="412"/>
      <c r="B81" s="413"/>
      <c r="C81" s="414"/>
      <c r="D81" s="415"/>
      <c r="E81" s="416"/>
      <c r="F81" s="417"/>
    </row>
    <row r="82" spans="1:6" x14ac:dyDescent="0.2">
      <c r="A82" s="418"/>
      <c r="B82" s="419"/>
      <c r="C82" s="420"/>
      <c r="D82" s="421"/>
      <c r="E82" s="422"/>
      <c r="F82" s="423"/>
    </row>
    <row r="83" spans="1:6" ht="25.5" x14ac:dyDescent="0.2">
      <c r="A83" s="375">
        <f>COUNT($A$11:A82)+1</f>
        <v>14</v>
      </c>
      <c r="B83" s="303" t="s">
        <v>416</v>
      </c>
      <c r="C83" s="406"/>
      <c r="D83" s="407"/>
      <c r="E83" s="408"/>
      <c r="F83" s="111"/>
    </row>
    <row r="84" spans="1:6" ht="38.25" x14ac:dyDescent="0.2">
      <c r="A84" s="369"/>
      <c r="B84" s="385" t="s">
        <v>370</v>
      </c>
      <c r="C84" s="406"/>
      <c r="D84" s="407"/>
      <c r="E84" s="408"/>
      <c r="F84" s="111"/>
    </row>
    <row r="85" spans="1:6" ht="25.5" x14ac:dyDescent="0.2">
      <c r="A85" s="369"/>
      <c r="B85" s="385" t="s">
        <v>371</v>
      </c>
      <c r="C85" s="406"/>
      <c r="D85" s="407"/>
      <c r="E85" s="408"/>
      <c r="F85" s="111"/>
    </row>
    <row r="86" spans="1:6" x14ac:dyDescent="0.2">
      <c r="A86" s="369"/>
      <c r="B86" s="385" t="s">
        <v>372</v>
      </c>
      <c r="C86" s="406"/>
      <c r="D86" s="407"/>
      <c r="E86" s="408"/>
      <c r="F86" s="111"/>
    </row>
    <row r="87" spans="1:6" x14ac:dyDescent="0.2">
      <c r="A87" s="409"/>
      <c r="B87" s="429" t="s">
        <v>417</v>
      </c>
      <c r="C87" s="406">
        <v>1</v>
      </c>
      <c r="D87" s="407" t="s">
        <v>1</v>
      </c>
      <c r="E87" s="300"/>
      <c r="F87" s="411">
        <f>C87*E87</f>
        <v>0</v>
      </c>
    </row>
    <row r="88" spans="1:6" x14ac:dyDescent="0.2">
      <c r="A88" s="412"/>
      <c r="B88" s="413"/>
      <c r="C88" s="414"/>
      <c r="D88" s="415"/>
      <c r="E88" s="416"/>
      <c r="F88" s="417"/>
    </row>
    <row r="89" spans="1:6" x14ac:dyDescent="0.2">
      <c r="A89" s="399"/>
      <c r="B89" s="388"/>
      <c r="C89" s="389"/>
      <c r="D89" s="390"/>
      <c r="E89" s="391"/>
      <c r="F89" s="391"/>
    </row>
    <row r="90" spans="1:6" x14ac:dyDescent="0.2">
      <c r="A90" s="375">
        <f>COUNT($A$11:A89)+1</f>
        <v>15</v>
      </c>
      <c r="B90" s="303" t="s">
        <v>375</v>
      </c>
      <c r="C90" s="386"/>
      <c r="D90" s="108"/>
      <c r="E90" s="384"/>
      <c r="F90" s="384"/>
    </row>
    <row r="91" spans="1:6" ht="76.5" x14ac:dyDescent="0.2">
      <c r="A91" s="400"/>
      <c r="B91" s="385" t="s">
        <v>376</v>
      </c>
      <c r="C91" s="386"/>
      <c r="D91" s="108"/>
      <c r="E91" s="384"/>
      <c r="F91" s="384"/>
    </row>
    <row r="92" spans="1:6" ht="14.25" x14ac:dyDescent="0.2">
      <c r="A92" s="400"/>
      <c r="B92" s="385"/>
      <c r="C92" s="386">
        <v>7</v>
      </c>
      <c r="D92" s="108" t="s">
        <v>38</v>
      </c>
      <c r="E92" s="297"/>
      <c r="F92" s="384">
        <f>C92*E92</f>
        <v>0</v>
      </c>
    </row>
    <row r="93" spans="1:6" x14ac:dyDescent="0.2">
      <c r="A93" s="401"/>
      <c r="B93" s="395"/>
      <c r="C93" s="396"/>
      <c r="D93" s="397"/>
      <c r="E93" s="398"/>
      <c r="F93" s="398"/>
    </row>
    <row r="94" spans="1:6" x14ac:dyDescent="0.2">
      <c r="A94" s="399"/>
      <c r="B94" s="388"/>
      <c r="C94" s="389"/>
      <c r="D94" s="390"/>
      <c r="E94" s="391"/>
      <c r="F94" s="391"/>
    </row>
    <row r="95" spans="1:6" x14ac:dyDescent="0.2">
      <c r="A95" s="375">
        <f>COUNT($A$11:A94)+1</f>
        <v>16</v>
      </c>
      <c r="B95" s="303" t="s">
        <v>77</v>
      </c>
      <c r="C95" s="386"/>
      <c r="D95" s="108"/>
      <c r="E95" s="384"/>
      <c r="F95" s="384"/>
    </row>
    <row r="96" spans="1:6" ht="89.25" x14ac:dyDescent="0.2">
      <c r="A96" s="400"/>
      <c r="B96" s="385" t="s">
        <v>92</v>
      </c>
      <c r="C96" s="386"/>
      <c r="D96" s="108"/>
      <c r="E96" s="384"/>
      <c r="F96" s="384"/>
    </row>
    <row r="97" spans="1:6" ht="14.25" x14ac:dyDescent="0.2">
      <c r="A97" s="400"/>
      <c r="B97" s="385"/>
      <c r="C97" s="386">
        <v>21</v>
      </c>
      <c r="D97" s="108" t="s">
        <v>38</v>
      </c>
      <c r="E97" s="297"/>
      <c r="F97" s="384">
        <f>C97*E97</f>
        <v>0</v>
      </c>
    </row>
    <row r="98" spans="1:6" x14ac:dyDescent="0.2">
      <c r="A98" s="401"/>
      <c r="B98" s="395"/>
      <c r="C98" s="396"/>
      <c r="D98" s="397"/>
      <c r="E98" s="398"/>
      <c r="F98" s="398"/>
    </row>
    <row r="99" spans="1:6" x14ac:dyDescent="0.2">
      <c r="A99" s="399"/>
      <c r="B99" s="388"/>
      <c r="C99" s="389"/>
      <c r="D99" s="390"/>
      <c r="E99" s="391"/>
      <c r="F99" s="391"/>
    </row>
    <row r="100" spans="1:6" x14ac:dyDescent="0.2">
      <c r="A100" s="375">
        <f>COUNT($A$11:A99)+1</f>
        <v>17</v>
      </c>
      <c r="B100" s="303" t="s">
        <v>78</v>
      </c>
      <c r="C100" s="386"/>
      <c r="D100" s="108"/>
      <c r="E100" s="384"/>
      <c r="F100" s="383"/>
    </row>
    <row r="101" spans="1:6" ht="63.75" x14ac:dyDescent="0.2">
      <c r="A101" s="400"/>
      <c r="B101" s="385" t="s">
        <v>93</v>
      </c>
      <c r="C101" s="386"/>
      <c r="D101" s="108"/>
      <c r="E101" s="384"/>
      <c r="F101" s="383"/>
    </row>
    <row r="102" spans="1:6" ht="14.25" x14ac:dyDescent="0.2">
      <c r="A102" s="400"/>
      <c r="B102" s="385"/>
      <c r="C102" s="386">
        <v>24</v>
      </c>
      <c r="D102" s="108" t="s">
        <v>38</v>
      </c>
      <c r="E102" s="297"/>
      <c r="F102" s="384">
        <f>C102*E102</f>
        <v>0</v>
      </c>
    </row>
    <row r="103" spans="1:6" x14ac:dyDescent="0.2">
      <c r="A103" s="401"/>
      <c r="B103" s="395"/>
      <c r="C103" s="396"/>
      <c r="D103" s="397"/>
      <c r="E103" s="398"/>
      <c r="F103" s="398"/>
    </row>
    <row r="104" spans="1:6" x14ac:dyDescent="0.2">
      <c r="A104" s="400"/>
      <c r="B104" s="385"/>
      <c r="C104" s="386"/>
      <c r="D104" s="108"/>
      <c r="E104" s="384"/>
      <c r="F104" s="384"/>
    </row>
    <row r="105" spans="1:6" x14ac:dyDescent="0.2">
      <c r="A105" s="375">
        <f>COUNT($A$11:A104)+1</f>
        <v>18</v>
      </c>
      <c r="B105" s="430" t="s">
        <v>246</v>
      </c>
      <c r="C105" s="386"/>
      <c r="D105" s="108"/>
      <c r="E105" s="384"/>
      <c r="F105" s="384"/>
    </row>
    <row r="106" spans="1:6" ht="25.5" x14ac:dyDescent="0.2">
      <c r="A106" s="400"/>
      <c r="B106" s="385" t="s">
        <v>247</v>
      </c>
      <c r="C106" s="386"/>
      <c r="D106" s="108"/>
      <c r="E106" s="384"/>
      <c r="F106" s="384"/>
    </row>
    <row r="107" spans="1:6" ht="14.25" x14ac:dyDescent="0.2">
      <c r="A107" s="400"/>
      <c r="B107" s="385"/>
      <c r="C107" s="386">
        <v>65</v>
      </c>
      <c r="D107" s="108" t="s">
        <v>38</v>
      </c>
      <c r="E107" s="297"/>
      <c r="F107" s="384">
        <f>C107*E107</f>
        <v>0</v>
      </c>
    </row>
    <row r="108" spans="1:6" x14ac:dyDescent="0.2">
      <c r="A108" s="400"/>
      <c r="B108" s="385"/>
      <c r="C108" s="386"/>
      <c r="D108" s="108"/>
      <c r="E108" s="384"/>
      <c r="F108" s="384"/>
    </row>
    <row r="109" spans="1:6" x14ac:dyDescent="0.2">
      <c r="A109" s="399"/>
      <c r="B109" s="379"/>
      <c r="C109" s="389"/>
      <c r="D109" s="431"/>
      <c r="E109" s="381"/>
      <c r="F109" s="381"/>
    </row>
    <row r="110" spans="1:6" x14ac:dyDescent="0.2">
      <c r="A110" s="375">
        <f>COUNT($A$11:A109)+1</f>
        <v>19</v>
      </c>
      <c r="B110" s="303" t="s">
        <v>21</v>
      </c>
      <c r="C110" s="386"/>
      <c r="D110" s="108"/>
      <c r="E110" s="384"/>
      <c r="F110" s="384"/>
    </row>
    <row r="111" spans="1:6" ht="38.25" x14ac:dyDescent="0.2">
      <c r="A111" s="400"/>
      <c r="B111" s="385" t="s">
        <v>20</v>
      </c>
      <c r="C111" s="386"/>
      <c r="D111" s="108"/>
      <c r="E111" s="384"/>
      <c r="F111" s="383"/>
    </row>
    <row r="112" spans="1:6" ht="14.25" x14ac:dyDescent="0.2">
      <c r="A112" s="400"/>
      <c r="B112" s="385"/>
      <c r="C112" s="386">
        <v>65</v>
      </c>
      <c r="D112" s="108" t="s">
        <v>38</v>
      </c>
      <c r="E112" s="297"/>
      <c r="F112" s="384">
        <f>C112*E112</f>
        <v>0</v>
      </c>
    </row>
    <row r="113" spans="1:6" x14ac:dyDescent="0.2">
      <c r="A113" s="401"/>
      <c r="B113" s="395"/>
      <c r="C113" s="396"/>
      <c r="D113" s="397"/>
      <c r="E113" s="398"/>
      <c r="F113" s="398"/>
    </row>
    <row r="114" spans="1:6" x14ac:dyDescent="0.2">
      <c r="A114" s="399"/>
      <c r="B114" s="388"/>
      <c r="C114" s="389"/>
      <c r="D114" s="390"/>
      <c r="E114" s="391"/>
      <c r="F114" s="391"/>
    </row>
    <row r="115" spans="1:6" x14ac:dyDescent="0.2">
      <c r="A115" s="375">
        <f>COUNT($A$11:A114)+1</f>
        <v>20</v>
      </c>
      <c r="B115" s="303" t="s">
        <v>22</v>
      </c>
      <c r="C115" s="386"/>
      <c r="D115" s="108"/>
      <c r="E115" s="384"/>
      <c r="F115" s="384"/>
    </row>
    <row r="116" spans="1:6" ht="38.25" x14ac:dyDescent="0.2">
      <c r="A116" s="400"/>
      <c r="B116" s="385" t="s">
        <v>377</v>
      </c>
      <c r="C116" s="386"/>
      <c r="D116" s="108"/>
      <c r="E116" s="384"/>
      <c r="F116" s="383"/>
    </row>
    <row r="117" spans="1:6" ht="14.25" x14ac:dyDescent="0.2">
      <c r="A117" s="400"/>
      <c r="B117" s="385"/>
      <c r="C117" s="386">
        <v>18</v>
      </c>
      <c r="D117" s="108" t="s">
        <v>33</v>
      </c>
      <c r="E117" s="297"/>
      <c r="F117" s="384">
        <f>C117*E117</f>
        <v>0</v>
      </c>
    </row>
    <row r="118" spans="1:6" x14ac:dyDescent="0.2">
      <c r="A118" s="401"/>
      <c r="B118" s="395"/>
      <c r="C118" s="396"/>
      <c r="D118" s="397"/>
      <c r="E118" s="398"/>
      <c r="F118" s="398"/>
    </row>
    <row r="119" spans="1:6" x14ac:dyDescent="0.2">
      <c r="A119" s="399"/>
      <c r="B119" s="388"/>
      <c r="C119" s="389"/>
      <c r="D119" s="390"/>
      <c r="E119" s="391"/>
      <c r="F119" s="391"/>
    </row>
    <row r="120" spans="1:6" x14ac:dyDescent="0.2">
      <c r="A120" s="375">
        <f>COUNT($A$11:A119)+1</f>
        <v>21</v>
      </c>
      <c r="B120" s="303" t="s">
        <v>378</v>
      </c>
      <c r="C120" s="386"/>
      <c r="D120" s="108"/>
      <c r="E120" s="384"/>
      <c r="F120" s="383"/>
    </row>
    <row r="121" spans="1:6" ht="38.25" x14ac:dyDescent="0.2">
      <c r="A121" s="400"/>
      <c r="B121" s="385" t="s">
        <v>379</v>
      </c>
      <c r="C121" s="386"/>
      <c r="D121" s="108"/>
      <c r="E121" s="384"/>
      <c r="F121" s="383"/>
    </row>
    <row r="122" spans="1:6" x14ac:dyDescent="0.2">
      <c r="A122" s="400"/>
      <c r="B122" s="385"/>
      <c r="C122" s="386">
        <v>4</v>
      </c>
      <c r="D122" s="108" t="s">
        <v>1</v>
      </c>
      <c r="E122" s="297"/>
      <c r="F122" s="384">
        <f>C122*E122</f>
        <v>0</v>
      </c>
    </row>
    <row r="123" spans="1:6" x14ac:dyDescent="0.2">
      <c r="A123" s="401"/>
      <c r="B123" s="395"/>
      <c r="C123" s="396"/>
      <c r="D123" s="397"/>
      <c r="E123" s="398"/>
      <c r="F123" s="398"/>
    </row>
    <row r="124" spans="1:6" x14ac:dyDescent="0.2">
      <c r="A124" s="399"/>
      <c r="B124" s="388"/>
      <c r="C124" s="389"/>
      <c r="D124" s="390"/>
      <c r="E124" s="391"/>
      <c r="F124" s="391"/>
    </row>
    <row r="125" spans="1:6" x14ac:dyDescent="0.2">
      <c r="A125" s="375">
        <f>COUNT($A$11:A124)+1</f>
        <v>22</v>
      </c>
      <c r="B125" s="303" t="s">
        <v>380</v>
      </c>
      <c r="C125" s="386"/>
      <c r="D125" s="108"/>
      <c r="E125" s="384"/>
      <c r="F125" s="384"/>
    </row>
    <row r="126" spans="1:6" ht="25.5" x14ac:dyDescent="0.2">
      <c r="A126" s="400"/>
      <c r="B126" s="385" t="s">
        <v>381</v>
      </c>
      <c r="C126" s="386"/>
      <c r="D126" s="108"/>
      <c r="E126" s="384"/>
      <c r="F126" s="383"/>
    </row>
    <row r="127" spans="1:6" x14ac:dyDescent="0.2">
      <c r="A127" s="400"/>
      <c r="B127" s="385"/>
      <c r="C127" s="386">
        <f>C122</f>
        <v>4</v>
      </c>
      <c r="D127" s="108" t="s">
        <v>1</v>
      </c>
      <c r="E127" s="297"/>
      <c r="F127" s="384">
        <f>C127*E127</f>
        <v>0</v>
      </c>
    </row>
    <row r="128" spans="1:6" x14ac:dyDescent="0.2">
      <c r="A128" s="401"/>
      <c r="B128" s="395"/>
      <c r="C128" s="396"/>
      <c r="D128" s="397"/>
      <c r="E128" s="398"/>
      <c r="F128" s="398"/>
    </row>
    <row r="129" spans="1:6" x14ac:dyDescent="0.2">
      <c r="A129" s="399"/>
      <c r="B129" s="388"/>
      <c r="C129" s="389"/>
      <c r="D129" s="390"/>
      <c r="E129" s="391"/>
      <c r="F129" s="392"/>
    </row>
    <row r="130" spans="1:6" x14ac:dyDescent="0.2">
      <c r="A130" s="375">
        <f>COUNT($A$11:A129)+1</f>
        <v>23</v>
      </c>
      <c r="B130" s="303" t="s">
        <v>382</v>
      </c>
      <c r="C130" s="386"/>
      <c r="D130" s="108"/>
      <c r="E130" s="384"/>
      <c r="F130" s="383"/>
    </row>
    <row r="131" spans="1:6" ht="102" x14ac:dyDescent="0.2">
      <c r="A131" s="400"/>
      <c r="B131" s="385" t="s">
        <v>383</v>
      </c>
      <c r="C131" s="386"/>
      <c r="D131" s="108"/>
      <c r="E131" s="384"/>
      <c r="F131" s="383"/>
    </row>
    <row r="132" spans="1:6" x14ac:dyDescent="0.2">
      <c r="A132" s="400"/>
      <c r="B132" s="385"/>
      <c r="C132" s="386">
        <v>1</v>
      </c>
      <c r="D132" s="108" t="s">
        <v>1</v>
      </c>
      <c r="E132" s="297"/>
      <c r="F132" s="384">
        <f>C132*E132</f>
        <v>0</v>
      </c>
    </row>
    <row r="133" spans="1:6" x14ac:dyDescent="0.2">
      <c r="A133" s="401"/>
      <c r="B133" s="395"/>
      <c r="C133" s="396"/>
      <c r="D133" s="397"/>
      <c r="E133" s="398"/>
      <c r="F133" s="398"/>
    </row>
    <row r="134" spans="1:6" x14ac:dyDescent="0.2">
      <c r="A134" s="399"/>
      <c r="B134" s="379"/>
      <c r="C134" s="380"/>
      <c r="D134" s="381"/>
      <c r="E134" s="382"/>
      <c r="F134" s="380"/>
    </row>
    <row r="135" spans="1:6" ht="25.5" x14ac:dyDescent="0.2">
      <c r="A135" s="375">
        <f>COUNT($A$11:A134)+1</f>
        <v>24</v>
      </c>
      <c r="B135" s="303" t="s">
        <v>25</v>
      </c>
      <c r="C135" s="383"/>
      <c r="D135" s="108"/>
      <c r="E135" s="432"/>
      <c r="F135" s="383"/>
    </row>
    <row r="136" spans="1:6" ht="102" x14ac:dyDescent="0.2">
      <c r="A136" s="400"/>
      <c r="B136" s="385" t="s">
        <v>277</v>
      </c>
      <c r="C136" s="383"/>
      <c r="D136" s="108"/>
      <c r="E136" s="384"/>
      <c r="F136" s="383"/>
    </row>
    <row r="137" spans="1:6" x14ac:dyDescent="0.2">
      <c r="A137" s="375"/>
      <c r="B137" s="433"/>
      <c r="C137" s="434"/>
      <c r="D137" s="435">
        <v>0.02</v>
      </c>
      <c r="E137" s="383"/>
      <c r="F137" s="384">
        <f>SUM(F11:F136)*D137</f>
        <v>0</v>
      </c>
    </row>
    <row r="138" spans="1:6" x14ac:dyDescent="0.2">
      <c r="A138" s="394"/>
      <c r="B138" s="436"/>
      <c r="C138" s="437"/>
      <c r="D138" s="438"/>
      <c r="E138" s="439"/>
      <c r="F138" s="398"/>
    </row>
    <row r="139" spans="1:6" x14ac:dyDescent="0.2">
      <c r="A139" s="400"/>
      <c r="B139" s="385"/>
      <c r="C139" s="383"/>
      <c r="D139" s="108"/>
      <c r="E139" s="383"/>
      <c r="F139" s="383"/>
    </row>
    <row r="140" spans="1:6" x14ac:dyDescent="0.2">
      <c r="A140" s="375">
        <f>COUNT($A$11:A138)+1</f>
        <v>25</v>
      </c>
      <c r="B140" s="303" t="s">
        <v>80</v>
      </c>
      <c r="C140" s="383"/>
      <c r="D140" s="108"/>
      <c r="E140" s="383"/>
      <c r="F140" s="383"/>
    </row>
    <row r="141" spans="1:6" ht="38.25" x14ac:dyDescent="0.2">
      <c r="A141" s="400"/>
      <c r="B141" s="385" t="s">
        <v>26</v>
      </c>
      <c r="C141" s="434"/>
      <c r="D141" s="435">
        <v>0.1</v>
      </c>
      <c r="E141" s="383"/>
      <c r="F141" s="384">
        <f>SUM(F11:F135)*D141</f>
        <v>0</v>
      </c>
    </row>
    <row r="142" spans="1:6" x14ac:dyDescent="0.2">
      <c r="A142" s="401"/>
      <c r="C142" s="383"/>
      <c r="D142" s="108"/>
      <c r="E142" s="432"/>
      <c r="F142" s="383"/>
    </row>
    <row r="143" spans="1:6" x14ac:dyDescent="0.2">
      <c r="A143" s="441"/>
      <c r="B143" s="442" t="s">
        <v>2</v>
      </c>
      <c r="C143" s="443"/>
      <c r="D143" s="444"/>
      <c r="E143" s="445" t="s">
        <v>37</v>
      </c>
      <c r="F143" s="445">
        <f>SUM(F13:F142)</f>
        <v>0</v>
      </c>
    </row>
  </sheetData>
  <sheetProtection algorithmName="SHA-512" hashValue="A3+iGbo96d3LdtnhIq7mg4FX82dANhXF445+o5r7XKpQyqyWBXVRrAtJylHwgIHhoZuMTUzOynHL/uKeol47Hg==" saltValue="Fzl5adHDR+jvMERjQwUvAw==" spinCount="100000" sheet="1" objects="1" scenarios="1"/>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
&amp;RENLJ-SIR-174/25
</oddHeader>
    <oddFooter>&amp;C&amp;"Arial,Navadno"&amp;9&amp;P / &amp;N</oddFooter>
  </headerFooter>
  <rowBreaks count="4" manualBreakCount="4">
    <brk id="34" max="5" man="1"/>
    <brk id="61" max="5" man="1"/>
    <brk id="88" max="5" man="1"/>
    <brk id="118"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G26"/>
  <sheetViews>
    <sheetView showGridLines="0" zoomScaleNormal="100" zoomScaleSheetLayoutView="100" workbookViewId="0">
      <selection activeCell="H36" sqref="H36"/>
    </sheetView>
  </sheetViews>
  <sheetFormatPr defaultColWidth="8.85546875" defaultRowHeight="12.75" x14ac:dyDescent="0.2"/>
  <cols>
    <col min="1" max="1" width="6.140625" style="1" customWidth="1"/>
    <col min="2" max="2" width="5.42578125" style="1" customWidth="1"/>
    <col min="3" max="3" width="34.42578125" style="1" customWidth="1"/>
    <col min="4" max="4" width="10" style="1" customWidth="1"/>
    <col min="5" max="5" width="9" style="1" customWidth="1"/>
    <col min="6" max="6" width="10.85546875" style="1" bestFit="1" customWidth="1"/>
    <col min="7" max="7" width="16.42578125" style="16" bestFit="1" customWidth="1"/>
    <col min="8" max="16384" width="8.85546875" style="1"/>
  </cols>
  <sheetData>
    <row r="1" spans="1:7" ht="27.2" customHeight="1" x14ac:dyDescent="0.2">
      <c r="A1" s="23" t="s">
        <v>3</v>
      </c>
      <c r="B1" s="23"/>
      <c r="C1" s="23"/>
      <c r="D1" s="23"/>
      <c r="E1" s="23"/>
      <c r="F1" s="23"/>
      <c r="G1" s="23"/>
    </row>
    <row r="2" spans="1:7" ht="15" customHeight="1" x14ac:dyDescent="0.2">
      <c r="A2" s="316" t="s">
        <v>94</v>
      </c>
      <c r="B2" s="316"/>
      <c r="C2" s="316"/>
      <c r="D2" s="316"/>
      <c r="E2" s="316"/>
      <c r="F2" s="316"/>
      <c r="G2" s="316"/>
    </row>
    <row r="3" spans="1:7" ht="15" customHeight="1" x14ac:dyDescent="0.2">
      <c r="A3" s="317" t="s">
        <v>205</v>
      </c>
      <c r="B3" s="316"/>
      <c r="C3" s="316"/>
      <c r="D3" s="316"/>
      <c r="E3" s="316"/>
      <c r="F3" s="316"/>
      <c r="G3" s="316"/>
    </row>
    <row r="4" spans="1:7" ht="15" customHeight="1" x14ac:dyDescent="0.2">
      <c r="A4" s="316"/>
      <c r="B4" s="316"/>
      <c r="C4" s="316"/>
      <c r="D4" s="316"/>
      <c r="E4" s="316"/>
      <c r="F4" s="316"/>
      <c r="G4" s="316"/>
    </row>
    <row r="5" spans="1:7" ht="25.5" x14ac:dyDescent="0.2">
      <c r="A5" s="6" t="s">
        <v>86</v>
      </c>
      <c r="B5" s="326" t="s">
        <v>7</v>
      </c>
      <c r="C5" s="326"/>
      <c r="D5" s="326"/>
      <c r="E5" s="326"/>
      <c r="F5" s="326"/>
      <c r="G5" s="110" t="s">
        <v>88</v>
      </c>
    </row>
    <row r="6" spans="1:7" x14ac:dyDescent="0.2">
      <c r="A6" s="7" t="s">
        <v>87</v>
      </c>
      <c r="B6" s="327" t="s">
        <v>400</v>
      </c>
      <c r="C6" s="328"/>
      <c r="D6" s="328"/>
      <c r="E6" s="328"/>
      <c r="F6" s="329"/>
      <c r="G6" s="9">
        <f>SUM(G7:G8)</f>
        <v>0</v>
      </c>
    </row>
    <row r="7" spans="1:7" x14ac:dyDescent="0.2">
      <c r="A7" s="141" t="s">
        <v>122</v>
      </c>
      <c r="B7" s="330" t="s">
        <v>401</v>
      </c>
      <c r="C7" s="330"/>
      <c r="D7" s="330"/>
      <c r="E7" s="330"/>
      <c r="F7" s="330"/>
      <c r="G7" s="8">
        <f>G18</f>
        <v>0</v>
      </c>
    </row>
    <row r="8" spans="1:7" x14ac:dyDescent="0.2">
      <c r="A8" s="142" t="s">
        <v>408</v>
      </c>
      <c r="B8" s="330" t="s">
        <v>402</v>
      </c>
      <c r="C8" s="330"/>
      <c r="D8" s="330"/>
      <c r="E8" s="330"/>
      <c r="F8" s="330"/>
      <c r="G8" s="140">
        <f>SUM('Zaščitni sistem za črpalko'!F37)</f>
        <v>0</v>
      </c>
    </row>
    <row r="9" spans="1:7" ht="13.5" thickBot="1" x14ac:dyDescent="0.25">
      <c r="A9" s="11"/>
      <c r="B9" s="12"/>
      <c r="C9" s="13"/>
      <c r="D9" s="13"/>
      <c r="E9" s="13"/>
      <c r="F9" s="13"/>
      <c r="G9" s="14"/>
    </row>
    <row r="10" spans="1:7" x14ac:dyDescent="0.2">
      <c r="A10" s="15"/>
      <c r="B10" s="15"/>
      <c r="C10" s="15"/>
      <c r="D10" s="15"/>
      <c r="E10" s="15"/>
      <c r="F10" s="15"/>
      <c r="G10" s="15"/>
    </row>
    <row r="11" spans="1:7" ht="15.75" x14ac:dyDescent="0.25">
      <c r="A11" s="22" t="s">
        <v>95</v>
      </c>
      <c r="B11" s="20"/>
      <c r="C11" s="21"/>
      <c r="D11" s="21"/>
      <c r="E11" s="20"/>
      <c r="F11" s="20"/>
      <c r="G11" s="19"/>
    </row>
    <row r="12" spans="1:7" x14ac:dyDescent="0.2">
      <c r="A12" s="318" t="s">
        <v>96</v>
      </c>
      <c r="B12" s="319"/>
      <c r="C12" s="319"/>
      <c r="D12" s="319"/>
      <c r="E12" s="319"/>
      <c r="F12" s="319"/>
      <c r="G12" s="320"/>
    </row>
    <row r="13" spans="1:7" ht="25.5" x14ac:dyDescent="0.2">
      <c r="A13" s="322" t="s">
        <v>40</v>
      </c>
      <c r="B13" s="333" t="s">
        <v>97</v>
      </c>
      <c r="C13" s="334"/>
      <c r="D13" s="333" t="s">
        <v>98</v>
      </c>
      <c r="E13" s="334"/>
      <c r="F13" s="109" t="s">
        <v>99</v>
      </c>
      <c r="G13" s="109" t="s">
        <v>4</v>
      </c>
    </row>
    <row r="14" spans="1:7" x14ac:dyDescent="0.2">
      <c r="A14" s="323"/>
      <c r="B14" s="335"/>
      <c r="C14" s="336"/>
      <c r="D14" s="335"/>
      <c r="E14" s="336"/>
      <c r="F14" s="2" t="s">
        <v>5</v>
      </c>
      <c r="G14" s="2" t="s">
        <v>36</v>
      </c>
    </row>
    <row r="15" spans="1:7" x14ac:dyDescent="0.2">
      <c r="A15" s="3" t="s">
        <v>123</v>
      </c>
      <c r="B15" s="324" t="s">
        <v>202</v>
      </c>
      <c r="C15" s="325"/>
      <c r="D15" s="331" t="s">
        <v>203</v>
      </c>
      <c r="E15" s="332"/>
      <c r="F15" s="17">
        <v>60</v>
      </c>
      <c r="G15" s="4">
        <f>+'VROČEVOD T2700_GD'!F253</f>
        <v>0</v>
      </c>
    </row>
    <row r="16" spans="1:7" x14ac:dyDescent="0.2">
      <c r="A16" s="3" t="s">
        <v>124</v>
      </c>
      <c r="B16" s="324" t="s">
        <v>204</v>
      </c>
      <c r="C16" s="325"/>
      <c r="D16" s="331" t="s">
        <v>203</v>
      </c>
      <c r="E16" s="332"/>
      <c r="F16" s="17">
        <v>13</v>
      </c>
      <c r="G16" s="4">
        <f>+KINETA!F131</f>
        <v>0</v>
      </c>
    </row>
    <row r="17" spans="1:7" x14ac:dyDescent="0.2">
      <c r="A17" s="3"/>
      <c r="B17" s="324"/>
      <c r="C17" s="325"/>
      <c r="D17" s="331"/>
      <c r="E17" s="332"/>
      <c r="F17" s="17"/>
      <c r="G17" s="4"/>
    </row>
    <row r="18" spans="1:7" x14ac:dyDescent="0.2">
      <c r="A18" s="321" t="s">
        <v>84</v>
      </c>
      <c r="B18" s="321"/>
      <c r="C18" s="321"/>
      <c r="D18" s="321"/>
      <c r="E18" s="321"/>
      <c r="F18" s="321"/>
      <c r="G18" s="5">
        <f>SUM(G15:G17)</f>
        <v>0</v>
      </c>
    </row>
    <row r="19" spans="1:7" x14ac:dyDescent="0.2">
      <c r="A19" s="18"/>
      <c r="B19" s="18"/>
      <c r="C19" s="18"/>
      <c r="D19" s="18"/>
      <c r="E19" s="18"/>
      <c r="F19" s="18"/>
      <c r="G19" s="10"/>
    </row>
    <row r="20" spans="1:7" ht="15.75" x14ac:dyDescent="0.25">
      <c r="A20" s="22" t="s">
        <v>398</v>
      </c>
      <c r="B20" s="20"/>
      <c r="C20" s="21"/>
      <c r="D20" s="21"/>
      <c r="E20" s="20"/>
      <c r="F20" s="20"/>
      <c r="G20" s="19"/>
    </row>
    <row r="21" spans="1:7" x14ac:dyDescent="0.2">
      <c r="A21" s="318" t="s">
        <v>96</v>
      </c>
      <c r="B21" s="319"/>
      <c r="C21" s="319"/>
      <c r="D21" s="319"/>
      <c r="E21" s="319"/>
      <c r="F21" s="319"/>
      <c r="G21" s="320"/>
    </row>
    <row r="22" spans="1:7" ht="25.5" x14ac:dyDescent="0.2">
      <c r="A22" s="322" t="s">
        <v>40</v>
      </c>
      <c r="B22" s="333" t="s">
        <v>97</v>
      </c>
      <c r="C22" s="334"/>
      <c r="D22" s="333" t="s">
        <v>98</v>
      </c>
      <c r="E22" s="334"/>
      <c r="F22" s="109" t="s">
        <v>99</v>
      </c>
      <c r="G22" s="109" t="s">
        <v>4</v>
      </c>
    </row>
    <row r="23" spans="1:7" x14ac:dyDescent="0.2">
      <c r="A23" s="323"/>
      <c r="B23" s="335"/>
      <c r="C23" s="336"/>
      <c r="D23" s="335"/>
      <c r="E23" s="336"/>
      <c r="F23" s="2" t="s">
        <v>5</v>
      </c>
      <c r="G23" s="2" t="s">
        <v>36</v>
      </c>
    </row>
    <row r="24" spans="1:7" x14ac:dyDescent="0.2">
      <c r="A24" s="3" t="s">
        <v>399</v>
      </c>
      <c r="B24" s="324" t="s">
        <v>397</v>
      </c>
      <c r="C24" s="325"/>
      <c r="D24" s="331" t="s">
        <v>203</v>
      </c>
      <c r="E24" s="332"/>
      <c r="F24" s="17">
        <v>60</v>
      </c>
      <c r="G24" s="4">
        <f>SUM('Zaščitni sistem za črpalko'!F37)</f>
        <v>0</v>
      </c>
    </row>
    <row r="25" spans="1:7" x14ac:dyDescent="0.2">
      <c r="A25" s="3"/>
      <c r="B25" s="324"/>
      <c r="C25" s="325"/>
      <c r="D25" s="331"/>
      <c r="E25" s="332"/>
      <c r="F25" s="17"/>
      <c r="G25" s="4"/>
    </row>
    <row r="26" spans="1:7" x14ac:dyDescent="0.2">
      <c r="A26" s="321" t="s">
        <v>84</v>
      </c>
      <c r="B26" s="321"/>
      <c r="C26" s="321"/>
      <c r="D26" s="321"/>
      <c r="E26" s="321"/>
      <c r="F26" s="321"/>
      <c r="G26" s="5">
        <f>SUM(G24:G25)</f>
        <v>0</v>
      </c>
    </row>
  </sheetData>
  <sheetProtection algorithmName="SHA-512" hashValue="BOZeyn6hQezBic5I2HsXsjR2RkR1oSiD+Wq62iKUHgjdKhAklugKzT3zkw2FU3GGIENdk50b4sQEe/SkmPwVTQ==" saltValue="32DNpBqjYpv0vKEMAskgEw==" spinCount="100000" sheet="1" objects="1" scenarios="1"/>
  <mergeCells count="26">
    <mergeCell ref="D16:E16"/>
    <mergeCell ref="B25:C25"/>
    <mergeCell ref="D25:E25"/>
    <mergeCell ref="A26:F26"/>
    <mergeCell ref="A21:G21"/>
    <mergeCell ref="A22:A23"/>
    <mergeCell ref="B22:C23"/>
    <mergeCell ref="D22:E23"/>
    <mergeCell ref="B24:C24"/>
    <mergeCell ref="D24:E24"/>
    <mergeCell ref="A2:G2"/>
    <mergeCell ref="A3:G4"/>
    <mergeCell ref="A12:G12"/>
    <mergeCell ref="A18:F18"/>
    <mergeCell ref="A13:A14"/>
    <mergeCell ref="B17:C17"/>
    <mergeCell ref="B5:F5"/>
    <mergeCell ref="B6:F6"/>
    <mergeCell ref="B7:F7"/>
    <mergeCell ref="D17:E17"/>
    <mergeCell ref="B13:C14"/>
    <mergeCell ref="B15:C15"/>
    <mergeCell ref="B16:C16"/>
    <mergeCell ref="B8:F8"/>
    <mergeCell ref="D13:E14"/>
    <mergeCell ref="D15:E15"/>
  </mergeCells>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
&amp;RENLJ-SIR-174/25
</oddHeader>
    <oddFooter>&amp;C&amp;"Arial,Navadno"&amp;9&amp;P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F253"/>
  <sheetViews>
    <sheetView topLeftCell="A168" zoomScaleNormal="100" zoomScaleSheetLayoutView="100" workbookViewId="0">
      <selection activeCell="E33" sqref="E33"/>
    </sheetView>
  </sheetViews>
  <sheetFormatPr defaultColWidth="9.140625" defaultRowHeight="12.75" x14ac:dyDescent="0.2"/>
  <cols>
    <col min="1" max="1" width="6.7109375" style="25" customWidth="1"/>
    <col min="2" max="2" width="37.7109375" style="71" customWidth="1"/>
    <col min="3" max="3" width="6.7109375" style="28" customWidth="1"/>
    <col min="4" max="4" width="6.7109375" style="29" customWidth="1"/>
    <col min="5" max="5" width="14.7109375" style="27" customWidth="1"/>
    <col min="6" max="6" width="14.7109375" style="28" customWidth="1"/>
    <col min="7" max="16384" width="9.140625" style="29"/>
  </cols>
  <sheetData>
    <row r="1" spans="1:6" x14ac:dyDescent="0.2">
      <c r="A1" s="24" t="s">
        <v>126</v>
      </c>
      <c r="B1" s="64" t="s">
        <v>6</v>
      </c>
      <c r="C1" s="25"/>
      <c r="D1" s="26"/>
    </row>
    <row r="2" spans="1:6" x14ac:dyDescent="0.2">
      <c r="A2" s="24" t="s">
        <v>122</v>
      </c>
      <c r="B2" s="64" t="s">
        <v>7</v>
      </c>
      <c r="C2" s="25"/>
      <c r="D2" s="26"/>
    </row>
    <row r="3" spans="1:6" x14ac:dyDescent="0.2">
      <c r="A3" s="24" t="s">
        <v>123</v>
      </c>
      <c r="B3" s="64" t="s">
        <v>147</v>
      </c>
      <c r="C3" s="25"/>
      <c r="D3" s="26"/>
    </row>
    <row r="4" spans="1:6" x14ac:dyDescent="0.2">
      <c r="A4" s="24"/>
      <c r="B4" s="64" t="s">
        <v>127</v>
      </c>
      <c r="C4" s="25"/>
      <c r="D4" s="26"/>
    </row>
    <row r="5" spans="1:6" ht="76.5" x14ac:dyDescent="0.2">
      <c r="A5" s="104" t="s">
        <v>0</v>
      </c>
      <c r="B5" s="105" t="s">
        <v>30</v>
      </c>
      <c r="C5" s="106" t="s">
        <v>8</v>
      </c>
      <c r="D5" s="106" t="s">
        <v>9</v>
      </c>
      <c r="E5" s="107" t="s">
        <v>34</v>
      </c>
      <c r="F5" s="107" t="s">
        <v>35</v>
      </c>
    </row>
    <row r="6" spans="1:6" x14ac:dyDescent="0.2">
      <c r="A6" s="92">
        <v>1</v>
      </c>
      <c r="B6" s="65"/>
      <c r="C6" s="30"/>
      <c r="D6" s="31"/>
      <c r="E6" s="32"/>
      <c r="F6" s="30"/>
    </row>
    <row r="7" spans="1:6" x14ac:dyDescent="0.2">
      <c r="A7" s="102"/>
      <c r="B7" s="103" t="s">
        <v>101</v>
      </c>
      <c r="C7" s="54"/>
      <c r="D7" s="52"/>
      <c r="E7" s="53"/>
      <c r="F7" s="54"/>
    </row>
    <row r="8" spans="1:6" x14ac:dyDescent="0.2">
      <c r="A8" s="102"/>
      <c r="B8" s="337" t="s">
        <v>100</v>
      </c>
      <c r="C8" s="337"/>
      <c r="D8" s="337"/>
      <c r="E8" s="337"/>
      <c r="F8" s="337"/>
    </row>
    <row r="9" spans="1:6" x14ac:dyDescent="0.2">
      <c r="A9" s="102"/>
      <c r="B9" s="337"/>
      <c r="C9" s="337"/>
      <c r="D9" s="337"/>
      <c r="E9" s="337"/>
      <c r="F9" s="337"/>
    </row>
    <row r="10" spans="1:6" x14ac:dyDescent="0.2">
      <c r="A10" s="92"/>
      <c r="B10" s="65"/>
      <c r="C10" s="30"/>
      <c r="D10" s="31"/>
      <c r="E10" s="32"/>
      <c r="F10" s="30"/>
    </row>
    <row r="11" spans="1:6" x14ac:dyDescent="0.2">
      <c r="A11" s="93">
        <f>COUNT(A6+1)</f>
        <v>1</v>
      </c>
      <c r="B11" s="38" t="s">
        <v>10</v>
      </c>
      <c r="C11" s="34"/>
      <c r="D11" s="19"/>
      <c r="E11" s="33"/>
      <c r="F11" s="33"/>
    </row>
    <row r="12" spans="1:6" ht="51" x14ac:dyDescent="0.2">
      <c r="A12" s="93"/>
      <c r="B12" s="39" t="s">
        <v>41</v>
      </c>
      <c r="C12" s="34"/>
      <c r="D12" s="19"/>
      <c r="E12" s="33"/>
      <c r="F12" s="33"/>
    </row>
    <row r="13" spans="1:6" ht="14.25" x14ac:dyDescent="0.2">
      <c r="A13" s="93"/>
      <c r="B13" s="38" t="s">
        <v>125</v>
      </c>
      <c r="C13" s="47">
        <v>65</v>
      </c>
      <c r="D13" s="19" t="s">
        <v>33</v>
      </c>
      <c r="E13" s="33"/>
      <c r="F13" s="33"/>
    </row>
    <row r="14" spans="1:6" x14ac:dyDescent="0.2">
      <c r="A14" s="95"/>
      <c r="B14" s="67"/>
      <c r="C14" s="48"/>
      <c r="D14" s="49"/>
      <c r="E14" s="50"/>
      <c r="F14" s="50"/>
    </row>
    <row r="15" spans="1:6" x14ac:dyDescent="0.2">
      <c r="A15" s="94"/>
      <c r="B15" s="66"/>
      <c r="C15" s="51"/>
      <c r="D15" s="45"/>
      <c r="E15" s="46"/>
      <c r="F15" s="46"/>
    </row>
    <row r="16" spans="1:6" x14ac:dyDescent="0.2">
      <c r="A16" s="93">
        <f>COUNT($A$11:A15)+1</f>
        <v>2</v>
      </c>
      <c r="B16" s="38" t="s">
        <v>11</v>
      </c>
      <c r="C16" s="47"/>
      <c r="D16" s="19"/>
      <c r="E16" s="33"/>
      <c r="F16" s="33"/>
    </row>
    <row r="17" spans="1:6" ht="38.25" x14ac:dyDescent="0.2">
      <c r="A17" s="93"/>
      <c r="B17" s="39" t="s">
        <v>106</v>
      </c>
      <c r="C17" s="47"/>
      <c r="D17" s="19"/>
      <c r="E17" s="33"/>
      <c r="F17" s="33"/>
    </row>
    <row r="18" spans="1:6" x14ac:dyDescent="0.2">
      <c r="A18" s="93"/>
      <c r="B18" s="39"/>
      <c r="C18" s="47">
        <v>1</v>
      </c>
      <c r="D18" s="19" t="s">
        <v>1</v>
      </c>
      <c r="E18" s="296"/>
      <c r="F18" s="33">
        <f>C18*E18</f>
        <v>0</v>
      </c>
    </row>
    <row r="19" spans="1:6" x14ac:dyDescent="0.2">
      <c r="A19" s="95"/>
      <c r="B19" s="67"/>
      <c r="C19" s="48"/>
      <c r="D19" s="49"/>
      <c r="E19" s="50"/>
      <c r="F19" s="50"/>
    </row>
    <row r="20" spans="1:6" x14ac:dyDescent="0.2">
      <c r="A20" s="94"/>
      <c r="B20" s="66"/>
      <c r="C20" s="51"/>
      <c r="D20" s="45"/>
      <c r="E20" s="46"/>
      <c r="F20" s="46"/>
    </row>
    <row r="21" spans="1:6" ht="25.5" x14ac:dyDescent="0.2">
      <c r="A21" s="93">
        <f>COUNT($A$11:A17)+1</f>
        <v>3</v>
      </c>
      <c r="B21" s="38" t="s">
        <v>42</v>
      </c>
      <c r="C21" s="47"/>
      <c r="D21" s="19"/>
      <c r="E21" s="33"/>
      <c r="F21" s="33"/>
    </row>
    <row r="22" spans="1:6" ht="114.75" x14ac:dyDescent="0.2">
      <c r="A22" s="93"/>
      <c r="B22" s="39" t="s">
        <v>89</v>
      </c>
      <c r="C22" s="47"/>
      <c r="D22" s="19"/>
      <c r="E22" s="33"/>
      <c r="F22" s="33"/>
    </row>
    <row r="23" spans="1:6" x14ac:dyDescent="0.2">
      <c r="A23" s="93"/>
      <c r="B23" s="39"/>
      <c r="C23" s="47">
        <v>4</v>
      </c>
      <c r="D23" s="19" t="s">
        <v>1</v>
      </c>
      <c r="E23" s="296"/>
      <c r="F23" s="33">
        <f>E23*C23</f>
        <v>0</v>
      </c>
    </row>
    <row r="24" spans="1:6" x14ac:dyDescent="0.2">
      <c r="A24" s="95"/>
      <c r="B24" s="67"/>
      <c r="C24" s="48"/>
      <c r="D24" s="49"/>
      <c r="E24" s="50"/>
      <c r="F24" s="63"/>
    </row>
    <row r="25" spans="1:6" x14ac:dyDescent="0.2">
      <c r="A25" s="97"/>
      <c r="B25" s="72"/>
      <c r="C25" s="51"/>
      <c r="D25" s="73"/>
      <c r="E25" s="74"/>
      <c r="F25" s="75"/>
    </row>
    <row r="26" spans="1:6" x14ac:dyDescent="0.2">
      <c r="A26" s="93">
        <f>COUNT($A$11:A25)+1</f>
        <v>4</v>
      </c>
      <c r="B26" s="38" t="s">
        <v>12</v>
      </c>
      <c r="C26" s="47"/>
      <c r="D26" s="19"/>
      <c r="E26" s="33"/>
      <c r="F26" s="34"/>
    </row>
    <row r="27" spans="1:6" ht="38.25" x14ac:dyDescent="0.2">
      <c r="A27" s="93"/>
      <c r="B27" s="39" t="s">
        <v>90</v>
      </c>
      <c r="C27" s="47"/>
      <c r="D27" s="19"/>
      <c r="E27" s="33"/>
      <c r="F27" s="34"/>
    </row>
    <row r="28" spans="1:6" x14ac:dyDescent="0.2">
      <c r="A28" s="93"/>
      <c r="B28" s="39"/>
      <c r="C28" s="47">
        <v>25</v>
      </c>
      <c r="D28" s="19" t="s">
        <v>1</v>
      </c>
      <c r="E28" s="296"/>
      <c r="F28" s="33">
        <f>C28*E28</f>
        <v>0</v>
      </c>
    </row>
    <row r="29" spans="1:6" x14ac:dyDescent="0.2">
      <c r="A29" s="93"/>
      <c r="B29" s="39"/>
      <c r="C29" s="47"/>
      <c r="D29" s="19"/>
      <c r="E29" s="33"/>
      <c r="F29" s="33"/>
    </row>
    <row r="30" spans="1:6" x14ac:dyDescent="0.2">
      <c r="A30" s="94"/>
      <c r="B30" s="78"/>
      <c r="C30" s="51"/>
      <c r="D30" s="45"/>
      <c r="E30" s="46"/>
      <c r="F30" s="46"/>
    </row>
    <row r="31" spans="1:6" x14ac:dyDescent="0.2">
      <c r="A31" s="93">
        <f>COUNT($A$11:A27)+1</f>
        <v>5</v>
      </c>
      <c r="B31" s="38" t="s">
        <v>13</v>
      </c>
      <c r="C31" s="47"/>
      <c r="D31" s="19"/>
      <c r="E31" s="33"/>
      <c r="F31" s="34"/>
    </row>
    <row r="32" spans="1:6" ht="51" x14ac:dyDescent="0.2">
      <c r="A32" s="93"/>
      <c r="B32" s="39" t="s">
        <v>128</v>
      </c>
      <c r="C32" s="47"/>
      <c r="D32" s="19"/>
      <c r="E32" s="33"/>
      <c r="F32" s="34"/>
    </row>
    <row r="33" spans="1:6" ht="14.25" x14ac:dyDescent="0.2">
      <c r="A33" s="93"/>
      <c r="B33" s="39"/>
      <c r="C33" s="47">
        <v>12</v>
      </c>
      <c r="D33" s="19" t="s">
        <v>38</v>
      </c>
      <c r="E33" s="296"/>
      <c r="F33" s="33">
        <f>C33*E33</f>
        <v>0</v>
      </c>
    </row>
    <row r="34" spans="1:6" x14ac:dyDescent="0.2">
      <c r="A34" s="95"/>
      <c r="B34" s="67"/>
      <c r="C34" s="48"/>
      <c r="D34" s="49"/>
      <c r="E34" s="50"/>
      <c r="F34" s="50"/>
    </row>
    <row r="35" spans="1:6" x14ac:dyDescent="0.2">
      <c r="A35" s="94"/>
      <c r="B35" s="66"/>
      <c r="C35" s="51"/>
      <c r="D35" s="45"/>
      <c r="E35" s="46"/>
      <c r="F35" s="44"/>
    </row>
    <row r="36" spans="1:6" x14ac:dyDescent="0.2">
      <c r="A36" s="93">
        <f>COUNT($A$11:A35)+1</f>
        <v>6</v>
      </c>
      <c r="B36" s="38" t="s">
        <v>17</v>
      </c>
      <c r="C36" s="47"/>
      <c r="D36" s="19"/>
      <c r="E36" s="33"/>
      <c r="F36" s="34"/>
    </row>
    <row r="37" spans="1:6" ht="63.75" x14ac:dyDescent="0.2">
      <c r="A37" s="93"/>
      <c r="B37" s="39" t="s">
        <v>32</v>
      </c>
      <c r="C37" s="47"/>
      <c r="D37" s="19"/>
      <c r="E37" s="33"/>
      <c r="F37" s="34"/>
    </row>
    <row r="38" spans="1:6" ht="14.25" x14ac:dyDescent="0.2">
      <c r="A38" s="93"/>
      <c r="B38" s="39"/>
      <c r="C38" s="47">
        <v>30</v>
      </c>
      <c r="D38" s="19" t="s">
        <v>33</v>
      </c>
      <c r="E38" s="296"/>
      <c r="F38" s="33">
        <f>C38*E38</f>
        <v>0</v>
      </c>
    </row>
    <row r="39" spans="1:6" x14ac:dyDescent="0.2">
      <c r="A39" s="95"/>
      <c r="B39" s="67"/>
      <c r="C39" s="48"/>
      <c r="D39" s="49"/>
      <c r="E39" s="50"/>
      <c r="F39" s="50"/>
    </row>
    <row r="40" spans="1:6" x14ac:dyDescent="0.2">
      <c r="A40" s="94"/>
      <c r="B40" s="66"/>
      <c r="C40" s="51"/>
      <c r="D40" s="45"/>
      <c r="E40" s="46"/>
      <c r="F40" s="44"/>
    </row>
    <row r="41" spans="1:6" x14ac:dyDescent="0.2">
      <c r="A41" s="93">
        <f>COUNT($A$11:A40)+1</f>
        <v>7</v>
      </c>
      <c r="B41" s="38" t="s">
        <v>43</v>
      </c>
      <c r="C41" s="47"/>
      <c r="D41" s="19"/>
      <c r="E41" s="33"/>
      <c r="F41" s="34"/>
    </row>
    <row r="42" spans="1:6" ht="89.25" x14ac:dyDescent="0.2">
      <c r="A42" s="93"/>
      <c r="B42" s="39" t="s">
        <v>44</v>
      </c>
      <c r="C42" s="47"/>
      <c r="D42" s="19"/>
      <c r="E42" s="33"/>
      <c r="F42" s="34"/>
    </row>
    <row r="43" spans="1:6" x14ac:dyDescent="0.2">
      <c r="A43" s="93"/>
      <c r="B43" s="39"/>
      <c r="C43" s="47">
        <v>4</v>
      </c>
      <c r="D43" s="19" t="s">
        <v>1</v>
      </c>
      <c r="E43" s="296"/>
      <c r="F43" s="33">
        <f>C43*E43</f>
        <v>0</v>
      </c>
    </row>
    <row r="44" spans="1:6" x14ac:dyDescent="0.2">
      <c r="A44" s="95"/>
      <c r="B44" s="67"/>
      <c r="C44" s="48"/>
      <c r="D44" s="49"/>
      <c r="E44" s="50"/>
      <c r="F44" s="50"/>
    </row>
    <row r="45" spans="1:6" x14ac:dyDescent="0.2">
      <c r="A45" s="94"/>
      <c r="B45" s="66"/>
      <c r="C45" s="51"/>
      <c r="D45" s="45"/>
      <c r="E45" s="46"/>
      <c r="F45" s="44"/>
    </row>
    <row r="46" spans="1:6" ht="25.5" x14ac:dyDescent="0.2">
      <c r="A46" s="93">
        <f>COUNT($A$11:A45)+1</f>
        <v>8</v>
      </c>
      <c r="B46" s="38" t="s">
        <v>45</v>
      </c>
      <c r="C46" s="47"/>
      <c r="D46" s="35"/>
      <c r="E46" s="36"/>
      <c r="F46" s="34"/>
    </row>
    <row r="47" spans="1:6" ht="76.5" x14ac:dyDescent="0.2">
      <c r="A47" s="93"/>
      <c r="B47" s="39" t="s">
        <v>129</v>
      </c>
      <c r="C47" s="47"/>
      <c r="D47" s="35"/>
      <c r="E47" s="36"/>
      <c r="F47" s="34"/>
    </row>
    <row r="48" spans="1:6" ht="14.25" x14ac:dyDescent="0.2">
      <c r="A48" s="93"/>
      <c r="B48" s="39"/>
      <c r="C48" s="47">
        <v>300</v>
      </c>
      <c r="D48" s="35" t="s">
        <v>39</v>
      </c>
      <c r="E48" s="297"/>
      <c r="F48" s="33">
        <f>C48*E48</f>
        <v>0</v>
      </c>
    </row>
    <row r="49" spans="1:6" x14ac:dyDescent="0.2">
      <c r="A49" s="95"/>
      <c r="B49" s="67"/>
      <c r="C49" s="48"/>
      <c r="D49" s="76"/>
      <c r="E49" s="77"/>
      <c r="F49" s="50"/>
    </row>
    <row r="50" spans="1:6" x14ac:dyDescent="0.2">
      <c r="A50" s="94"/>
      <c r="B50" s="66"/>
      <c r="C50" s="51"/>
      <c r="D50" s="45"/>
      <c r="E50" s="46"/>
      <c r="F50" s="44"/>
    </row>
    <row r="51" spans="1:6" ht="38.25" x14ac:dyDescent="0.2">
      <c r="A51" s="93">
        <f>COUNT($A$11:A50)+1</f>
        <v>9</v>
      </c>
      <c r="B51" s="38" t="s">
        <v>46</v>
      </c>
      <c r="C51" s="47"/>
      <c r="D51" s="19"/>
      <c r="E51" s="33"/>
      <c r="F51" s="34"/>
    </row>
    <row r="52" spans="1:6" ht="63.75" x14ac:dyDescent="0.2">
      <c r="A52" s="93"/>
      <c r="B52" s="39" t="s">
        <v>47</v>
      </c>
      <c r="C52" s="47"/>
      <c r="D52" s="19"/>
      <c r="E52" s="33"/>
      <c r="F52" s="34"/>
    </row>
    <row r="53" spans="1:6" ht="14.25" x14ac:dyDescent="0.2">
      <c r="A53" s="93"/>
      <c r="B53" s="39"/>
      <c r="C53" s="47">
        <v>240</v>
      </c>
      <c r="D53" s="35" t="s">
        <v>39</v>
      </c>
      <c r="E53" s="297"/>
      <c r="F53" s="33">
        <f>C53*E53</f>
        <v>0</v>
      </c>
    </row>
    <row r="54" spans="1:6" x14ac:dyDescent="0.2">
      <c r="A54" s="95"/>
      <c r="B54" s="67"/>
      <c r="C54" s="48"/>
      <c r="D54" s="76"/>
      <c r="E54" s="77"/>
      <c r="F54" s="50"/>
    </row>
    <row r="55" spans="1:6" x14ac:dyDescent="0.2">
      <c r="A55" s="94"/>
      <c r="B55" s="66"/>
      <c r="C55" s="51"/>
      <c r="D55" s="45"/>
      <c r="E55" s="46"/>
      <c r="F55" s="44"/>
    </row>
    <row r="56" spans="1:6" x14ac:dyDescent="0.2">
      <c r="A56" s="93">
        <f>COUNT($A$11:A55)+1</f>
        <v>10</v>
      </c>
      <c r="B56" s="79" t="s">
        <v>48</v>
      </c>
      <c r="C56" s="47"/>
      <c r="D56" s="55"/>
      <c r="E56" s="56"/>
      <c r="F56" s="57"/>
    </row>
    <row r="57" spans="1:6" ht="76.5" x14ac:dyDescent="0.2">
      <c r="A57" s="93"/>
      <c r="B57" s="39" t="s">
        <v>49</v>
      </c>
      <c r="C57" s="47"/>
      <c r="D57" s="55"/>
      <c r="E57" s="56"/>
      <c r="F57" s="56"/>
    </row>
    <row r="58" spans="1:6" ht="14.25" x14ac:dyDescent="0.2">
      <c r="A58" s="93"/>
      <c r="B58" s="39"/>
      <c r="C58" s="47">
        <v>20</v>
      </c>
      <c r="D58" s="19" t="s">
        <v>33</v>
      </c>
      <c r="E58" s="296"/>
      <c r="F58" s="33">
        <f>E58*C58</f>
        <v>0</v>
      </c>
    </row>
    <row r="59" spans="1:6" x14ac:dyDescent="0.2">
      <c r="A59" s="95"/>
      <c r="B59" s="67"/>
      <c r="C59" s="48"/>
      <c r="D59" s="49"/>
      <c r="E59" s="50"/>
      <c r="F59" s="50"/>
    </row>
    <row r="60" spans="1:6" x14ac:dyDescent="0.2">
      <c r="A60" s="94"/>
      <c r="B60" s="66"/>
      <c r="C60" s="51"/>
      <c r="D60" s="45"/>
      <c r="E60" s="46"/>
      <c r="F60" s="44"/>
    </row>
    <row r="61" spans="1:6" x14ac:dyDescent="0.2">
      <c r="A61" s="93">
        <f>COUNT($A$11:A60)+1</f>
        <v>11</v>
      </c>
      <c r="B61" s="80" t="s">
        <v>50</v>
      </c>
      <c r="C61" s="47"/>
      <c r="D61" s="19"/>
      <c r="E61" s="33"/>
      <c r="F61" s="34"/>
    </row>
    <row r="62" spans="1:6" ht="76.5" x14ac:dyDescent="0.2">
      <c r="A62" s="93"/>
      <c r="B62" s="39" t="s">
        <v>51</v>
      </c>
      <c r="C62" s="47"/>
      <c r="D62" s="19"/>
      <c r="E62" s="33"/>
      <c r="F62" s="34"/>
    </row>
    <row r="63" spans="1:6" x14ac:dyDescent="0.2">
      <c r="A63" s="93"/>
      <c r="B63" s="39"/>
      <c r="C63" s="47"/>
      <c r="D63" s="19"/>
      <c r="E63" s="33"/>
      <c r="F63" s="34"/>
    </row>
    <row r="64" spans="1:6" ht="14.25" x14ac:dyDescent="0.2">
      <c r="A64" s="93"/>
      <c r="B64" s="39"/>
      <c r="C64" s="47">
        <v>40</v>
      </c>
      <c r="D64" s="19" t="s">
        <v>33</v>
      </c>
      <c r="E64" s="296"/>
      <c r="F64" s="33">
        <f>E64*C64</f>
        <v>0</v>
      </c>
    </row>
    <row r="65" spans="1:6" x14ac:dyDescent="0.2">
      <c r="A65" s="95"/>
      <c r="B65" s="67"/>
      <c r="C65" s="48"/>
      <c r="D65" s="49"/>
      <c r="E65" s="50"/>
      <c r="F65" s="50"/>
    </row>
    <row r="66" spans="1:6" x14ac:dyDescent="0.2">
      <c r="A66" s="94"/>
      <c r="B66" s="66"/>
      <c r="C66" s="51"/>
      <c r="D66" s="45"/>
      <c r="E66" s="46"/>
      <c r="F66" s="46"/>
    </row>
    <row r="67" spans="1:6" x14ac:dyDescent="0.2">
      <c r="A67" s="93">
        <f>COUNT($A$11:A64)+1</f>
        <v>12</v>
      </c>
      <c r="B67" s="59" t="s">
        <v>52</v>
      </c>
      <c r="C67" s="47"/>
      <c r="D67" s="19"/>
      <c r="E67" s="33"/>
      <c r="F67" s="34"/>
    </row>
    <row r="68" spans="1:6" ht="51" x14ac:dyDescent="0.2">
      <c r="A68" s="93"/>
      <c r="B68" s="39" t="s">
        <v>53</v>
      </c>
      <c r="C68" s="47"/>
      <c r="D68" s="19"/>
      <c r="E68" s="33"/>
      <c r="F68" s="34"/>
    </row>
    <row r="69" spans="1:6" ht="14.25" x14ac:dyDescent="0.2">
      <c r="A69" s="93"/>
      <c r="B69" s="39"/>
      <c r="C69" s="47">
        <v>2</v>
      </c>
      <c r="D69" s="19" t="s">
        <v>33</v>
      </c>
      <c r="E69" s="296"/>
      <c r="F69" s="33">
        <f>E69*C69</f>
        <v>0</v>
      </c>
    </row>
    <row r="70" spans="1:6" x14ac:dyDescent="0.2">
      <c r="A70" s="95"/>
      <c r="B70" s="67"/>
      <c r="C70" s="48"/>
      <c r="D70" s="49"/>
      <c r="E70" s="50"/>
      <c r="F70" s="50"/>
    </row>
    <row r="71" spans="1:6" x14ac:dyDescent="0.2">
      <c r="A71" s="94"/>
      <c r="B71" s="66"/>
      <c r="C71" s="51"/>
      <c r="D71" s="45"/>
      <c r="E71" s="46"/>
      <c r="F71" s="44"/>
    </row>
    <row r="72" spans="1:6" x14ac:dyDescent="0.2">
      <c r="A72" s="93">
        <f>COUNT($A$11:A71)+1</f>
        <v>13</v>
      </c>
      <c r="B72" s="81" t="s">
        <v>54</v>
      </c>
      <c r="C72" s="47"/>
      <c r="D72" s="19"/>
      <c r="E72" s="33"/>
      <c r="F72" s="34"/>
    </row>
    <row r="73" spans="1:6" ht="76.5" x14ac:dyDescent="0.2">
      <c r="A73" s="93"/>
      <c r="B73" s="39" t="s">
        <v>55</v>
      </c>
      <c r="C73" s="47"/>
      <c r="D73" s="19"/>
      <c r="E73" s="33"/>
      <c r="F73" s="34"/>
    </row>
    <row r="74" spans="1:6" ht="14.25" x14ac:dyDescent="0.2">
      <c r="A74" s="93"/>
      <c r="B74" s="82"/>
      <c r="C74" s="47">
        <v>10</v>
      </c>
      <c r="D74" s="19" t="s">
        <v>33</v>
      </c>
      <c r="E74" s="296"/>
      <c r="F74" s="33">
        <f>E74*C74</f>
        <v>0</v>
      </c>
    </row>
    <row r="75" spans="1:6" x14ac:dyDescent="0.2">
      <c r="A75" s="95"/>
      <c r="B75" s="83"/>
      <c r="C75" s="48"/>
      <c r="D75" s="49"/>
      <c r="E75" s="50"/>
      <c r="F75" s="50"/>
    </row>
    <row r="76" spans="1:6" x14ac:dyDescent="0.2">
      <c r="A76" s="94"/>
      <c r="B76" s="84"/>
      <c r="C76" s="51"/>
      <c r="D76" s="45"/>
      <c r="E76" s="46"/>
      <c r="F76" s="46"/>
    </row>
    <row r="77" spans="1:6" x14ac:dyDescent="0.2">
      <c r="A77" s="93">
        <f>COUNT($A$11:A76)+1</f>
        <v>14</v>
      </c>
      <c r="B77" s="85" t="s">
        <v>56</v>
      </c>
      <c r="C77" s="47"/>
      <c r="D77" s="19"/>
      <c r="E77" s="33"/>
      <c r="F77" s="33"/>
    </row>
    <row r="78" spans="1:6" ht="76.5" x14ac:dyDescent="0.2">
      <c r="A78" s="93"/>
      <c r="B78" s="39" t="s">
        <v>57</v>
      </c>
      <c r="C78" s="47"/>
      <c r="D78" s="19"/>
      <c r="E78" s="33"/>
      <c r="F78" s="33"/>
    </row>
    <row r="79" spans="1:6" ht="14.25" x14ac:dyDescent="0.2">
      <c r="A79" s="93"/>
      <c r="B79" s="82"/>
      <c r="C79" s="47">
        <v>10</v>
      </c>
      <c r="D79" s="19" t="s">
        <v>33</v>
      </c>
      <c r="E79" s="296"/>
      <c r="F79" s="33">
        <f>E79*C79</f>
        <v>0</v>
      </c>
    </row>
    <row r="80" spans="1:6" x14ac:dyDescent="0.2">
      <c r="A80" s="95"/>
      <c r="B80" s="83"/>
      <c r="C80" s="48"/>
      <c r="D80" s="49"/>
      <c r="E80" s="50"/>
      <c r="F80" s="50"/>
    </row>
    <row r="81" spans="1:6" x14ac:dyDescent="0.2">
      <c r="A81" s="100"/>
      <c r="B81" s="66"/>
      <c r="C81" s="51"/>
      <c r="D81" s="45"/>
      <c r="E81" s="46"/>
      <c r="F81" s="44"/>
    </row>
    <row r="82" spans="1:6" x14ac:dyDescent="0.2">
      <c r="A82" s="93">
        <f>COUNT($A$11:A81)+1</f>
        <v>15</v>
      </c>
      <c r="B82" s="38" t="s">
        <v>14</v>
      </c>
      <c r="C82" s="47"/>
      <c r="D82" s="19"/>
      <c r="E82" s="33"/>
      <c r="F82" s="34"/>
    </row>
    <row r="83" spans="1:6" ht="51" x14ac:dyDescent="0.2">
      <c r="A83" s="98"/>
      <c r="B83" s="39" t="s">
        <v>16</v>
      </c>
      <c r="C83" s="47"/>
      <c r="D83" s="19"/>
      <c r="E83" s="33"/>
      <c r="F83" s="34"/>
    </row>
    <row r="84" spans="1:6" ht="14.25" x14ac:dyDescent="0.2">
      <c r="A84" s="98"/>
      <c r="B84" s="39"/>
      <c r="C84" s="47">
        <v>210</v>
      </c>
      <c r="D84" s="19" t="s">
        <v>39</v>
      </c>
      <c r="E84" s="296"/>
      <c r="F84" s="33">
        <f>C84*E84</f>
        <v>0</v>
      </c>
    </row>
    <row r="85" spans="1:6" x14ac:dyDescent="0.2">
      <c r="A85" s="99"/>
      <c r="B85" s="67"/>
      <c r="C85" s="48"/>
      <c r="D85" s="49"/>
      <c r="E85" s="50"/>
      <c r="F85" s="50"/>
    </row>
    <row r="86" spans="1:6" x14ac:dyDescent="0.2">
      <c r="A86" s="100"/>
      <c r="B86" s="66"/>
      <c r="C86" s="51"/>
      <c r="D86" s="45"/>
      <c r="E86" s="46"/>
      <c r="F86" s="44"/>
    </row>
    <row r="87" spans="1:6" x14ac:dyDescent="0.2">
      <c r="A87" s="93">
        <f>COUNT($A$11:A86)+1</f>
        <v>16</v>
      </c>
      <c r="B87" s="38" t="s">
        <v>15</v>
      </c>
      <c r="C87" s="47"/>
      <c r="D87" s="19"/>
      <c r="E87" s="33"/>
      <c r="F87" s="34"/>
    </row>
    <row r="88" spans="1:6" ht="51" x14ac:dyDescent="0.2">
      <c r="A88" s="98"/>
      <c r="B88" s="39" t="s">
        <v>27</v>
      </c>
      <c r="C88" s="47"/>
      <c r="D88" s="19"/>
      <c r="E88" s="33"/>
      <c r="F88" s="34"/>
    </row>
    <row r="89" spans="1:6" ht="14.25" x14ac:dyDescent="0.2">
      <c r="A89" s="98"/>
      <c r="B89" s="39"/>
      <c r="C89" s="47">
        <v>300</v>
      </c>
      <c r="D89" s="19" t="s">
        <v>39</v>
      </c>
      <c r="E89" s="296"/>
      <c r="F89" s="33">
        <f>C89*E89</f>
        <v>0</v>
      </c>
    </row>
    <row r="90" spans="1:6" x14ac:dyDescent="0.2">
      <c r="A90" s="99"/>
      <c r="B90" s="67"/>
      <c r="C90" s="48"/>
      <c r="D90" s="49"/>
      <c r="E90" s="50"/>
      <c r="F90" s="50"/>
    </row>
    <row r="91" spans="1:6" x14ac:dyDescent="0.2">
      <c r="A91" s="100"/>
      <c r="B91" s="66"/>
      <c r="C91" s="51"/>
      <c r="D91" s="45"/>
      <c r="E91" s="46"/>
      <c r="F91" s="44"/>
    </row>
    <row r="92" spans="1:6" x14ac:dyDescent="0.2">
      <c r="A92" s="93">
        <f>COUNT($A$11:A91)+1</f>
        <v>17</v>
      </c>
      <c r="B92" s="38" t="s">
        <v>58</v>
      </c>
      <c r="C92" s="47"/>
      <c r="D92" s="19"/>
      <c r="E92" s="33"/>
      <c r="F92" s="33"/>
    </row>
    <row r="93" spans="1:6" ht="51" x14ac:dyDescent="0.2">
      <c r="A93" s="98"/>
      <c r="B93" s="39" t="s">
        <v>59</v>
      </c>
      <c r="C93" s="47"/>
      <c r="D93" s="19"/>
      <c r="E93" s="33"/>
      <c r="F93" s="33"/>
    </row>
    <row r="94" spans="1:6" x14ac:dyDescent="0.2">
      <c r="A94" s="98"/>
      <c r="B94" s="39"/>
      <c r="C94" s="47">
        <v>6</v>
      </c>
      <c r="D94" s="19" t="s">
        <v>31</v>
      </c>
      <c r="E94" s="296"/>
      <c r="F94" s="33">
        <f>C94*E94</f>
        <v>0</v>
      </c>
    </row>
    <row r="95" spans="1:6" x14ac:dyDescent="0.2">
      <c r="A95" s="99"/>
      <c r="B95" s="67"/>
      <c r="C95" s="48"/>
      <c r="D95" s="49"/>
      <c r="E95" s="50"/>
      <c r="F95" s="50"/>
    </row>
    <row r="96" spans="1:6" x14ac:dyDescent="0.2">
      <c r="A96" s="100"/>
      <c r="B96" s="66"/>
      <c r="C96" s="51"/>
      <c r="D96" s="45"/>
      <c r="E96" s="46"/>
      <c r="F96" s="46"/>
    </row>
    <row r="97" spans="1:6" x14ac:dyDescent="0.2">
      <c r="A97" s="93">
        <f>COUNT($A$11:A96)+1</f>
        <v>18</v>
      </c>
      <c r="B97" s="38" t="s">
        <v>60</v>
      </c>
      <c r="C97" s="47"/>
      <c r="D97" s="19"/>
      <c r="E97" s="33"/>
      <c r="F97" s="33"/>
    </row>
    <row r="98" spans="1:6" ht="38.25" x14ac:dyDescent="0.2">
      <c r="A98" s="98"/>
      <c r="B98" s="39" t="s">
        <v>61</v>
      </c>
      <c r="C98" s="47">
        <v>75</v>
      </c>
      <c r="D98" s="19" t="s">
        <v>33</v>
      </c>
      <c r="E98" s="296"/>
      <c r="F98" s="33">
        <f>C98*E98</f>
        <v>0</v>
      </c>
    </row>
    <row r="99" spans="1:6" x14ac:dyDescent="0.2">
      <c r="A99" s="100"/>
      <c r="B99" s="66"/>
      <c r="C99" s="51"/>
      <c r="D99" s="45"/>
      <c r="E99" s="46"/>
      <c r="F99" s="44"/>
    </row>
    <row r="100" spans="1:6" x14ac:dyDescent="0.2">
      <c r="A100" s="93">
        <f>COUNT($A$11:A99)+1</f>
        <v>19</v>
      </c>
      <c r="B100" s="38" t="s">
        <v>91</v>
      </c>
      <c r="C100" s="47"/>
      <c r="D100" s="35"/>
      <c r="E100" s="36"/>
      <c r="F100" s="37"/>
    </row>
    <row r="101" spans="1:6" ht="89.25" x14ac:dyDescent="0.2">
      <c r="A101" s="98"/>
      <c r="B101" s="39" t="s">
        <v>81</v>
      </c>
      <c r="C101" s="47"/>
      <c r="D101" s="35"/>
      <c r="E101" s="36"/>
      <c r="F101" s="37"/>
    </row>
    <row r="102" spans="1:6" ht="25.5" x14ac:dyDescent="0.2">
      <c r="A102" s="98"/>
      <c r="B102" s="39" t="s">
        <v>62</v>
      </c>
      <c r="C102" s="47">
        <v>300</v>
      </c>
      <c r="D102" s="35" t="s">
        <v>39</v>
      </c>
      <c r="E102" s="297"/>
      <c r="F102" s="36">
        <f>C102*E102</f>
        <v>0</v>
      </c>
    </row>
    <row r="103" spans="1:6" ht="25.5" x14ac:dyDescent="0.2">
      <c r="A103" s="98"/>
      <c r="B103" s="39" t="s">
        <v>63</v>
      </c>
      <c r="C103" s="47">
        <v>300</v>
      </c>
      <c r="D103" s="35" t="s">
        <v>39</v>
      </c>
      <c r="E103" s="297"/>
      <c r="F103" s="36">
        <f>C103*E103</f>
        <v>0</v>
      </c>
    </row>
    <row r="104" spans="1:6" x14ac:dyDescent="0.2">
      <c r="A104" s="99"/>
      <c r="B104" s="67"/>
      <c r="C104" s="48"/>
      <c r="D104" s="76"/>
      <c r="E104" s="77"/>
      <c r="F104" s="77"/>
    </row>
    <row r="105" spans="1:6" x14ac:dyDescent="0.2">
      <c r="A105" s="100"/>
      <c r="B105" s="66"/>
      <c r="C105" s="51"/>
      <c r="D105" s="45"/>
      <c r="E105" s="46"/>
      <c r="F105" s="44"/>
    </row>
    <row r="106" spans="1:6" ht="25.5" x14ac:dyDescent="0.2">
      <c r="A106" s="93">
        <f>COUNT($A$11:A105)+1</f>
        <v>20</v>
      </c>
      <c r="B106" s="38" t="s">
        <v>64</v>
      </c>
      <c r="C106" s="47"/>
      <c r="D106" s="19"/>
      <c r="E106" s="33"/>
      <c r="F106" s="34"/>
    </row>
    <row r="107" spans="1:6" ht="89.25" x14ac:dyDescent="0.2">
      <c r="A107" s="98"/>
      <c r="B107" s="39" t="s">
        <v>81</v>
      </c>
      <c r="C107" s="47"/>
      <c r="D107" s="19"/>
      <c r="E107" s="33"/>
      <c r="F107" s="34"/>
    </row>
    <row r="108" spans="1:6" x14ac:dyDescent="0.2">
      <c r="A108" s="98"/>
      <c r="B108" s="38" t="s">
        <v>65</v>
      </c>
      <c r="C108" s="47"/>
      <c r="D108" s="19"/>
      <c r="E108" s="33"/>
      <c r="F108" s="34"/>
    </row>
    <row r="109" spans="1:6" ht="25.5" x14ac:dyDescent="0.2">
      <c r="A109" s="98"/>
      <c r="B109" s="39" t="s">
        <v>66</v>
      </c>
      <c r="C109" s="47">
        <v>210</v>
      </c>
      <c r="D109" s="35" t="s">
        <v>39</v>
      </c>
      <c r="E109" s="297"/>
      <c r="F109" s="36">
        <f>C109*E109</f>
        <v>0</v>
      </c>
    </row>
    <row r="110" spans="1:6" ht="25.5" x14ac:dyDescent="0.2">
      <c r="A110" s="98"/>
      <c r="B110" s="39" t="s">
        <v>82</v>
      </c>
      <c r="C110" s="47">
        <v>210</v>
      </c>
      <c r="D110" s="35" t="s">
        <v>39</v>
      </c>
      <c r="E110" s="297"/>
      <c r="F110" s="36">
        <f>C110*E110</f>
        <v>0</v>
      </c>
    </row>
    <row r="111" spans="1:6" x14ac:dyDescent="0.2">
      <c r="A111" s="99"/>
      <c r="B111" s="67"/>
      <c r="C111" s="48"/>
      <c r="D111" s="76"/>
      <c r="E111" s="77"/>
      <c r="F111" s="77"/>
    </row>
    <row r="112" spans="1:6" ht="14.25" x14ac:dyDescent="0.2">
      <c r="A112" s="100"/>
      <c r="B112" s="87"/>
      <c r="C112" s="51"/>
      <c r="D112" s="45"/>
      <c r="E112" s="46"/>
      <c r="F112" s="44"/>
    </row>
    <row r="113" spans="1:6" x14ac:dyDescent="0.2">
      <c r="A113" s="93">
        <f>COUNT($A$11:A112)+1</f>
        <v>21</v>
      </c>
      <c r="B113" s="38" t="s">
        <v>67</v>
      </c>
      <c r="C113" s="47"/>
      <c r="D113" s="19"/>
      <c r="E113" s="33"/>
      <c r="F113" s="34"/>
    </row>
    <row r="114" spans="1:6" ht="76.5" x14ac:dyDescent="0.2">
      <c r="A114" s="98"/>
      <c r="B114" s="39" t="s">
        <v>102</v>
      </c>
      <c r="C114" s="47"/>
      <c r="D114" s="19"/>
      <c r="E114" s="33"/>
      <c r="F114" s="34"/>
    </row>
    <row r="115" spans="1:6" ht="14.25" x14ac:dyDescent="0.2">
      <c r="A115" s="98"/>
      <c r="B115" s="68"/>
      <c r="C115" s="47">
        <v>400</v>
      </c>
      <c r="D115" s="35" t="s">
        <v>39</v>
      </c>
      <c r="E115" s="296"/>
      <c r="F115" s="36">
        <f>+E115*C115</f>
        <v>0</v>
      </c>
    </row>
    <row r="116" spans="1:6" ht="14.25" x14ac:dyDescent="0.2">
      <c r="A116" s="99"/>
      <c r="B116" s="88"/>
      <c r="C116" s="48"/>
      <c r="D116" s="76"/>
      <c r="E116" s="50"/>
      <c r="F116" s="77"/>
    </row>
    <row r="117" spans="1:6" x14ac:dyDescent="0.2">
      <c r="A117" s="100"/>
      <c r="B117" s="66"/>
      <c r="C117" s="51"/>
      <c r="D117" s="45"/>
      <c r="E117" s="46"/>
      <c r="F117" s="44"/>
    </row>
    <row r="118" spans="1:6" x14ac:dyDescent="0.2">
      <c r="A118" s="93">
        <f>COUNT($A$11:A117)+1</f>
        <v>22</v>
      </c>
      <c r="B118" s="38" t="s">
        <v>68</v>
      </c>
      <c r="C118" s="47"/>
      <c r="D118" s="19"/>
      <c r="E118" s="33"/>
      <c r="F118" s="33"/>
    </row>
    <row r="119" spans="1:6" ht="63.75" x14ac:dyDescent="0.2">
      <c r="A119" s="98"/>
      <c r="B119" s="39" t="s">
        <v>69</v>
      </c>
      <c r="C119" s="47"/>
      <c r="D119" s="19"/>
      <c r="E119" s="33"/>
      <c r="F119" s="34"/>
    </row>
    <row r="120" spans="1:6" ht="14.25" x14ac:dyDescent="0.2">
      <c r="A120" s="98"/>
      <c r="B120" s="39"/>
      <c r="C120" s="47">
        <v>120</v>
      </c>
      <c r="D120" s="19" t="s">
        <v>33</v>
      </c>
      <c r="E120" s="296"/>
      <c r="F120" s="33">
        <f>C120*E120</f>
        <v>0</v>
      </c>
    </row>
    <row r="121" spans="1:6" x14ac:dyDescent="0.2">
      <c r="A121" s="99"/>
      <c r="B121" s="67"/>
      <c r="C121" s="48"/>
      <c r="D121" s="49"/>
      <c r="E121" s="50"/>
      <c r="F121" s="50"/>
    </row>
    <row r="122" spans="1:6" x14ac:dyDescent="0.2">
      <c r="A122" s="100"/>
      <c r="B122" s="66"/>
      <c r="C122" s="51"/>
      <c r="D122" s="45"/>
      <c r="E122" s="46"/>
      <c r="F122" s="46"/>
    </row>
    <row r="123" spans="1:6" x14ac:dyDescent="0.2">
      <c r="A123" s="93">
        <f>COUNT($A$11:A122)+1</f>
        <v>23</v>
      </c>
      <c r="B123" s="38" t="s">
        <v>70</v>
      </c>
      <c r="C123" s="47"/>
      <c r="D123" s="19"/>
      <c r="E123" s="33"/>
      <c r="F123" s="33"/>
    </row>
    <row r="124" spans="1:6" ht="76.5" x14ac:dyDescent="0.2">
      <c r="A124" s="98"/>
      <c r="B124" s="39" t="s">
        <v>71</v>
      </c>
      <c r="C124" s="47"/>
      <c r="D124" s="19"/>
      <c r="E124" s="33"/>
      <c r="F124" s="34"/>
    </row>
    <row r="125" spans="1:6" ht="14.25" x14ac:dyDescent="0.2">
      <c r="A125" s="98"/>
      <c r="B125" s="39"/>
      <c r="C125" s="47">
        <v>20</v>
      </c>
      <c r="D125" s="19" t="s">
        <v>33</v>
      </c>
      <c r="E125" s="296"/>
      <c r="F125" s="33">
        <f>C125*E125</f>
        <v>0</v>
      </c>
    </row>
    <row r="126" spans="1:6" x14ac:dyDescent="0.2">
      <c r="A126" s="99"/>
      <c r="B126" s="67"/>
      <c r="C126" s="48"/>
      <c r="D126" s="49"/>
      <c r="E126" s="50"/>
      <c r="F126" s="50"/>
    </row>
    <row r="127" spans="1:6" x14ac:dyDescent="0.2">
      <c r="A127" s="100"/>
      <c r="B127" s="66"/>
      <c r="C127" s="51"/>
      <c r="D127" s="45"/>
      <c r="E127" s="46"/>
      <c r="F127" s="46"/>
    </row>
    <row r="128" spans="1:6" x14ac:dyDescent="0.2">
      <c r="A128" s="100"/>
      <c r="B128" s="72"/>
      <c r="C128" s="51"/>
      <c r="D128" s="45"/>
      <c r="E128" s="46"/>
      <c r="F128" s="46"/>
    </row>
    <row r="129" spans="1:6" x14ac:dyDescent="0.2">
      <c r="A129" s="93">
        <f>COUNT($A$11:A128)+1</f>
        <v>24</v>
      </c>
      <c r="B129" s="89" t="s">
        <v>72</v>
      </c>
      <c r="C129" s="47"/>
      <c r="D129" s="19"/>
      <c r="E129" s="33"/>
      <c r="F129" s="33"/>
    </row>
    <row r="130" spans="1:6" ht="51" x14ac:dyDescent="0.2">
      <c r="A130" s="98"/>
      <c r="B130" s="39" t="s">
        <v>73</v>
      </c>
      <c r="C130" s="47"/>
      <c r="D130" s="19"/>
      <c r="E130" s="33"/>
      <c r="F130" s="33"/>
    </row>
    <row r="131" spans="1:6" x14ac:dyDescent="0.2">
      <c r="A131" s="98"/>
      <c r="B131" s="69"/>
      <c r="C131" s="47">
        <v>6</v>
      </c>
      <c r="D131" s="19" t="s">
        <v>1</v>
      </c>
      <c r="E131" s="296"/>
      <c r="F131" s="33">
        <f>C131*E131</f>
        <v>0</v>
      </c>
    </row>
    <row r="132" spans="1:6" x14ac:dyDescent="0.2">
      <c r="A132" s="99"/>
      <c r="B132" s="90"/>
      <c r="C132" s="48"/>
      <c r="D132" s="49"/>
      <c r="E132" s="50"/>
      <c r="F132" s="50"/>
    </row>
    <row r="133" spans="1:6" x14ac:dyDescent="0.2">
      <c r="A133" s="100"/>
      <c r="B133" s="72"/>
      <c r="C133" s="51"/>
      <c r="D133" s="45"/>
      <c r="E133" s="46"/>
      <c r="F133" s="46"/>
    </row>
    <row r="134" spans="1:6" x14ac:dyDescent="0.2">
      <c r="A134" s="93">
        <f>COUNT($A$11:A133)+1</f>
        <v>25</v>
      </c>
      <c r="B134" s="86" t="s">
        <v>74</v>
      </c>
      <c r="C134" s="47"/>
      <c r="D134" s="19"/>
      <c r="E134" s="33"/>
      <c r="F134" s="33"/>
    </row>
    <row r="135" spans="1:6" ht="38.25" x14ac:dyDescent="0.2">
      <c r="A135" s="98"/>
      <c r="B135" s="58" t="s">
        <v>75</v>
      </c>
      <c r="C135" s="47"/>
      <c r="D135" s="19"/>
      <c r="E135" s="33"/>
      <c r="F135" s="33"/>
    </row>
    <row r="136" spans="1:6" x14ac:dyDescent="0.2">
      <c r="A136" s="98"/>
      <c r="B136" s="69"/>
      <c r="C136" s="47">
        <v>2</v>
      </c>
      <c r="D136" s="19" t="s">
        <v>1</v>
      </c>
      <c r="E136" s="296"/>
      <c r="F136" s="33">
        <f t="shared" ref="F136" si="0">C136*E136</f>
        <v>0</v>
      </c>
    </row>
    <row r="137" spans="1:6" x14ac:dyDescent="0.2">
      <c r="A137" s="99"/>
      <c r="B137" s="90"/>
      <c r="C137" s="48"/>
      <c r="D137" s="49"/>
      <c r="E137" s="50"/>
      <c r="F137" s="50"/>
    </row>
    <row r="138" spans="1:6" x14ac:dyDescent="0.2">
      <c r="A138" s="100"/>
      <c r="B138" s="72"/>
      <c r="C138" s="51"/>
      <c r="D138" s="45"/>
      <c r="E138" s="46"/>
      <c r="F138" s="46"/>
    </row>
    <row r="139" spans="1:6" x14ac:dyDescent="0.2">
      <c r="A139" s="93">
        <f>COUNT($A$11:A138)+1</f>
        <v>26</v>
      </c>
      <c r="B139" s="38" t="s">
        <v>19</v>
      </c>
      <c r="C139" s="47"/>
      <c r="D139" s="19"/>
      <c r="E139" s="33"/>
      <c r="F139" s="33"/>
    </row>
    <row r="140" spans="1:6" ht="25.5" x14ac:dyDescent="0.2">
      <c r="A140" s="98"/>
      <c r="B140" s="39" t="s">
        <v>18</v>
      </c>
      <c r="C140" s="47"/>
      <c r="D140" s="19"/>
      <c r="E140" s="33"/>
      <c r="F140" s="34"/>
    </row>
    <row r="141" spans="1:6" ht="14.25" x14ac:dyDescent="0.2">
      <c r="A141" s="98"/>
      <c r="B141" s="39"/>
      <c r="C141" s="47">
        <v>160</v>
      </c>
      <c r="D141" s="19" t="s">
        <v>39</v>
      </c>
      <c r="E141" s="296"/>
      <c r="F141" s="33">
        <f>C141*E141</f>
        <v>0</v>
      </c>
    </row>
    <row r="142" spans="1:6" x14ac:dyDescent="0.2">
      <c r="A142" s="99"/>
      <c r="B142" s="67"/>
      <c r="C142" s="48"/>
      <c r="D142" s="49"/>
      <c r="E142" s="50"/>
      <c r="F142" s="50"/>
    </row>
    <row r="143" spans="1:6" x14ac:dyDescent="0.2">
      <c r="A143" s="100"/>
      <c r="B143" s="66"/>
      <c r="C143" s="51"/>
      <c r="D143" s="45"/>
      <c r="E143" s="46"/>
      <c r="F143" s="46"/>
    </row>
    <row r="144" spans="1:6" x14ac:dyDescent="0.2">
      <c r="A144" s="93">
        <f>COUNT($A$11:A143)+1</f>
        <v>27</v>
      </c>
      <c r="B144" s="38" t="s">
        <v>76</v>
      </c>
      <c r="C144" s="47"/>
      <c r="D144" s="19"/>
      <c r="E144" s="33"/>
      <c r="F144" s="34"/>
    </row>
    <row r="145" spans="1:6" ht="38.25" x14ac:dyDescent="0.2">
      <c r="A145" s="98"/>
      <c r="B145" s="39" t="s">
        <v>132</v>
      </c>
      <c r="C145" s="47"/>
      <c r="D145" s="19"/>
      <c r="E145" s="33"/>
      <c r="F145" s="34"/>
    </row>
    <row r="146" spans="1:6" ht="14.25" x14ac:dyDescent="0.2">
      <c r="A146" s="98"/>
      <c r="B146" s="39" t="s">
        <v>28</v>
      </c>
      <c r="C146" s="294">
        <v>1050</v>
      </c>
      <c r="D146" s="19" t="s">
        <v>38</v>
      </c>
      <c r="E146" s="296"/>
      <c r="F146" s="33">
        <f>C146*E146</f>
        <v>0</v>
      </c>
    </row>
    <row r="147" spans="1:6" ht="14.25" x14ac:dyDescent="0.2">
      <c r="A147" s="98"/>
      <c r="B147" s="39" t="s">
        <v>29</v>
      </c>
      <c r="C147" s="47">
        <v>55</v>
      </c>
      <c r="D147" s="19" t="s">
        <v>38</v>
      </c>
      <c r="E147" s="296"/>
      <c r="F147" s="33">
        <f>C147*E147</f>
        <v>0</v>
      </c>
    </row>
    <row r="148" spans="1:6" x14ac:dyDescent="0.2">
      <c r="A148" s="99"/>
      <c r="B148" s="67"/>
      <c r="C148" s="48"/>
      <c r="D148" s="49"/>
      <c r="E148" s="50"/>
      <c r="F148" s="50"/>
    </row>
    <row r="149" spans="1:6" x14ac:dyDescent="0.2">
      <c r="A149" s="100"/>
      <c r="B149" s="66"/>
      <c r="C149" s="51"/>
      <c r="D149" s="45"/>
      <c r="E149" s="46"/>
      <c r="F149" s="46"/>
    </row>
    <row r="150" spans="1:6" x14ac:dyDescent="0.2">
      <c r="A150" s="93">
        <f>COUNT($A$11:A149)+1</f>
        <v>28</v>
      </c>
      <c r="B150" s="38" t="s">
        <v>85</v>
      </c>
      <c r="C150" s="47"/>
      <c r="D150" s="19"/>
      <c r="E150" s="33"/>
      <c r="F150" s="34"/>
    </row>
    <row r="151" spans="1:6" ht="51" x14ac:dyDescent="0.2">
      <c r="A151" s="98"/>
      <c r="B151" s="39" t="s">
        <v>103</v>
      </c>
      <c r="C151" s="47"/>
      <c r="D151" s="19"/>
      <c r="E151" s="33"/>
      <c r="F151" s="34"/>
    </row>
    <row r="152" spans="1:6" ht="14.25" x14ac:dyDescent="0.2">
      <c r="A152" s="98"/>
      <c r="B152" s="39"/>
      <c r="C152" s="47">
        <v>2.5</v>
      </c>
      <c r="D152" s="19" t="s">
        <v>38</v>
      </c>
      <c r="E152" s="296"/>
      <c r="F152" s="33">
        <f>C152*E152</f>
        <v>0</v>
      </c>
    </row>
    <row r="153" spans="1:6" x14ac:dyDescent="0.2">
      <c r="A153" s="99"/>
      <c r="B153" s="67"/>
      <c r="C153" s="48"/>
      <c r="D153" s="49"/>
      <c r="E153" s="50"/>
      <c r="F153" s="50"/>
    </row>
    <row r="154" spans="1:6" x14ac:dyDescent="0.2">
      <c r="A154" s="100"/>
      <c r="B154" s="66"/>
      <c r="C154" s="51"/>
      <c r="D154" s="45"/>
      <c r="E154" s="46"/>
      <c r="F154" s="46"/>
    </row>
    <row r="155" spans="1:6" x14ac:dyDescent="0.2">
      <c r="A155" s="93">
        <f>COUNT($A$11:A154)+1</f>
        <v>29</v>
      </c>
      <c r="B155" s="38" t="s">
        <v>104</v>
      </c>
      <c r="C155" s="47"/>
      <c r="D155" s="19"/>
      <c r="E155" s="33"/>
      <c r="F155" s="33"/>
    </row>
    <row r="156" spans="1:6" ht="51" x14ac:dyDescent="0.2">
      <c r="A156" s="98"/>
      <c r="B156" s="39" t="s">
        <v>105</v>
      </c>
      <c r="C156" s="47"/>
      <c r="D156" s="19"/>
      <c r="E156" s="33"/>
      <c r="F156" s="33"/>
    </row>
    <row r="157" spans="1:6" ht="14.25" x14ac:dyDescent="0.2">
      <c r="A157" s="98"/>
      <c r="B157" s="39"/>
      <c r="C157" s="47">
        <v>150</v>
      </c>
      <c r="D157" s="19" t="s">
        <v>38</v>
      </c>
      <c r="E157" s="296"/>
      <c r="F157" s="33">
        <f>C157*E157</f>
        <v>0</v>
      </c>
    </row>
    <row r="158" spans="1:6" x14ac:dyDescent="0.2">
      <c r="A158" s="99"/>
      <c r="B158" s="67"/>
      <c r="C158" s="48"/>
      <c r="D158" s="49"/>
      <c r="E158" s="50"/>
      <c r="F158" s="50"/>
    </row>
    <row r="159" spans="1:6" x14ac:dyDescent="0.2">
      <c r="A159" s="100"/>
      <c r="B159" s="66"/>
      <c r="C159" s="51"/>
      <c r="D159" s="45"/>
      <c r="E159" s="46"/>
      <c r="F159" s="46"/>
    </row>
    <row r="160" spans="1:6" x14ac:dyDescent="0.2">
      <c r="A160" s="93">
        <f>COUNT($A$11:A159)+1</f>
        <v>30</v>
      </c>
      <c r="B160" s="38" t="s">
        <v>77</v>
      </c>
      <c r="C160" s="47"/>
      <c r="D160" s="19"/>
      <c r="E160" s="33"/>
      <c r="F160" s="33"/>
    </row>
    <row r="161" spans="1:6" ht="89.25" x14ac:dyDescent="0.2">
      <c r="A161" s="98"/>
      <c r="B161" s="39" t="s">
        <v>92</v>
      </c>
      <c r="C161" s="47"/>
      <c r="D161" s="19"/>
      <c r="E161" s="33"/>
      <c r="F161" s="33"/>
    </row>
    <row r="162" spans="1:6" ht="14.25" x14ac:dyDescent="0.2">
      <c r="A162" s="98"/>
      <c r="B162" s="39"/>
      <c r="C162" s="47">
        <v>165</v>
      </c>
      <c r="D162" s="19" t="s">
        <v>38</v>
      </c>
      <c r="E162" s="296"/>
      <c r="F162" s="33">
        <f>C162*E162</f>
        <v>0</v>
      </c>
    </row>
    <row r="163" spans="1:6" x14ac:dyDescent="0.2">
      <c r="A163" s="99"/>
      <c r="B163" s="67"/>
      <c r="C163" s="48"/>
      <c r="D163" s="49"/>
      <c r="E163" s="50"/>
      <c r="F163" s="50"/>
    </row>
    <row r="164" spans="1:6" x14ac:dyDescent="0.2">
      <c r="A164" s="100"/>
      <c r="B164" s="66"/>
      <c r="C164" s="51"/>
      <c r="D164" s="45"/>
      <c r="E164" s="46"/>
      <c r="F164" s="46"/>
    </row>
    <row r="165" spans="1:6" x14ac:dyDescent="0.2">
      <c r="A165" s="93">
        <f>COUNT($A$11:A164)+1</f>
        <v>31</v>
      </c>
      <c r="B165" s="38" t="s">
        <v>78</v>
      </c>
      <c r="C165" s="47"/>
      <c r="D165" s="19"/>
      <c r="E165" s="33"/>
      <c r="F165" s="34"/>
    </row>
    <row r="166" spans="1:6" ht="63.75" x14ac:dyDescent="0.2">
      <c r="A166" s="98"/>
      <c r="B166" s="39" t="s">
        <v>93</v>
      </c>
      <c r="C166" s="47"/>
      <c r="D166" s="19"/>
      <c r="E166" s="33"/>
      <c r="F166" s="34"/>
    </row>
    <row r="167" spans="1:6" ht="14.25" x14ac:dyDescent="0.2">
      <c r="A167" s="98"/>
      <c r="B167" s="39"/>
      <c r="C167" s="47">
        <v>640</v>
      </c>
      <c r="D167" s="19" t="s">
        <v>38</v>
      </c>
      <c r="E167" s="296"/>
      <c r="F167" s="33">
        <f>C167*E167</f>
        <v>0</v>
      </c>
    </row>
    <row r="168" spans="1:6" x14ac:dyDescent="0.2">
      <c r="A168" s="99"/>
      <c r="B168" s="67"/>
      <c r="C168" s="48"/>
      <c r="D168" s="49"/>
      <c r="E168" s="50"/>
      <c r="F168" s="50"/>
    </row>
    <row r="169" spans="1:6" x14ac:dyDescent="0.2">
      <c r="A169" s="100"/>
      <c r="B169" s="72"/>
      <c r="C169" s="51"/>
      <c r="D169" s="91"/>
      <c r="E169" s="73"/>
      <c r="F169" s="73"/>
    </row>
    <row r="170" spans="1:6" x14ac:dyDescent="0.2">
      <c r="A170" s="93">
        <f>COUNT($A$11:A169)+1</f>
        <v>32</v>
      </c>
      <c r="B170" s="38" t="s">
        <v>21</v>
      </c>
      <c r="C170" s="47"/>
      <c r="D170" s="19"/>
      <c r="E170" s="33"/>
      <c r="F170" s="33"/>
    </row>
    <row r="171" spans="1:6" ht="38.25" x14ac:dyDescent="0.2">
      <c r="A171" s="98"/>
      <c r="B171" s="39" t="s">
        <v>20</v>
      </c>
      <c r="C171" s="47"/>
      <c r="D171" s="19"/>
      <c r="E171" s="33"/>
      <c r="F171" s="34"/>
    </row>
    <row r="172" spans="1:6" ht="14.25" x14ac:dyDescent="0.2">
      <c r="A172" s="98"/>
      <c r="B172" s="39"/>
      <c r="C172" s="294">
        <v>1380</v>
      </c>
      <c r="D172" s="19" t="s">
        <v>38</v>
      </c>
      <c r="E172" s="296"/>
      <c r="F172" s="33">
        <f>C172*E172</f>
        <v>0</v>
      </c>
    </row>
    <row r="173" spans="1:6" x14ac:dyDescent="0.2">
      <c r="A173" s="99"/>
      <c r="B173" s="67"/>
      <c r="C173" s="48"/>
      <c r="D173" s="49"/>
      <c r="E173" s="50"/>
      <c r="F173" s="50"/>
    </row>
    <row r="174" spans="1:6" x14ac:dyDescent="0.2">
      <c r="A174" s="100"/>
      <c r="B174" s="66"/>
      <c r="C174" s="51"/>
      <c r="D174" s="45"/>
      <c r="E174" s="46"/>
      <c r="F174" s="46"/>
    </row>
    <row r="175" spans="1:6" x14ac:dyDescent="0.2">
      <c r="A175" s="93">
        <f>COUNT($A$11:A174)+1</f>
        <v>33</v>
      </c>
      <c r="B175" s="38" t="s">
        <v>22</v>
      </c>
      <c r="C175" s="47"/>
      <c r="D175" s="19"/>
      <c r="E175" s="33"/>
      <c r="F175" s="33"/>
    </row>
    <row r="176" spans="1:6" ht="25.5" x14ac:dyDescent="0.2">
      <c r="A176" s="98"/>
      <c r="B176" s="39" t="s">
        <v>107</v>
      </c>
      <c r="C176" s="47">
        <v>130</v>
      </c>
      <c r="D176" s="19" t="s">
        <v>33</v>
      </c>
      <c r="E176" s="296"/>
      <c r="F176" s="33">
        <f>C176*E176</f>
        <v>0</v>
      </c>
    </row>
    <row r="177" spans="1:6" x14ac:dyDescent="0.2">
      <c r="A177" s="99"/>
      <c r="B177" s="67"/>
      <c r="C177" s="48"/>
      <c r="D177" s="49"/>
      <c r="E177" s="50"/>
      <c r="F177" s="50"/>
    </row>
    <row r="178" spans="1:6" x14ac:dyDescent="0.2">
      <c r="A178" s="100"/>
      <c r="B178" s="143"/>
      <c r="C178" s="144"/>
      <c r="D178" s="145"/>
      <c r="E178" s="146"/>
      <c r="F178" s="146"/>
    </row>
    <row r="179" spans="1:6" x14ac:dyDescent="0.2">
      <c r="A179" s="147">
        <f>COUNT($A$11:A178)+1</f>
        <v>34</v>
      </c>
      <c r="B179" s="148" t="s">
        <v>142</v>
      </c>
      <c r="C179" s="149"/>
      <c r="D179" s="150"/>
      <c r="E179" s="151"/>
      <c r="F179" s="151"/>
    </row>
    <row r="180" spans="1:6" ht="51" x14ac:dyDescent="0.2">
      <c r="A180" s="152"/>
      <c r="B180" s="153" t="s">
        <v>144</v>
      </c>
      <c r="C180" s="149"/>
      <c r="D180" s="150"/>
      <c r="E180" s="151"/>
      <c r="F180" s="151"/>
    </row>
    <row r="181" spans="1:6" ht="14.25" x14ac:dyDescent="0.2">
      <c r="A181" s="152"/>
      <c r="B181" s="148" t="s">
        <v>143</v>
      </c>
      <c r="C181" s="149">
        <v>5</v>
      </c>
      <c r="D181" s="150" t="s">
        <v>33</v>
      </c>
      <c r="E181" s="297"/>
      <c r="F181" s="151">
        <f t="shared" ref="F181" si="1">C181*E181</f>
        <v>0</v>
      </c>
    </row>
    <row r="182" spans="1:6" x14ac:dyDescent="0.2">
      <c r="A182" s="152"/>
      <c r="B182" s="29"/>
      <c r="C182" s="29"/>
      <c r="E182" s="29"/>
      <c r="F182" s="29"/>
    </row>
    <row r="183" spans="1:6" x14ac:dyDescent="0.2">
      <c r="A183" s="100"/>
      <c r="B183" s="143"/>
      <c r="C183" s="144"/>
      <c r="D183" s="145"/>
      <c r="E183" s="146"/>
      <c r="F183" s="146"/>
    </row>
    <row r="184" spans="1:6" x14ac:dyDescent="0.2">
      <c r="A184" s="147">
        <f>COUNT($A$11:A183)+1</f>
        <v>35</v>
      </c>
      <c r="B184" s="148" t="s">
        <v>133</v>
      </c>
      <c r="C184" s="149"/>
      <c r="D184" s="150"/>
      <c r="E184" s="151"/>
      <c r="F184" s="151"/>
    </row>
    <row r="185" spans="1:6" ht="255" x14ac:dyDescent="0.2">
      <c r="A185" s="152"/>
      <c r="B185" s="153" t="s">
        <v>134</v>
      </c>
      <c r="C185" s="149"/>
      <c r="D185" s="150"/>
      <c r="E185" s="151"/>
      <c r="F185" s="151"/>
    </row>
    <row r="186" spans="1:6" x14ac:dyDescent="0.2">
      <c r="A186" s="152"/>
      <c r="B186" s="153" t="s">
        <v>135</v>
      </c>
      <c r="C186" s="149"/>
      <c r="D186" s="150"/>
      <c r="E186" s="151"/>
      <c r="F186" s="151"/>
    </row>
    <row r="187" spans="1:6" ht="25.5" x14ac:dyDescent="0.2">
      <c r="A187" s="152"/>
      <c r="B187" s="153" t="s">
        <v>136</v>
      </c>
      <c r="C187" s="149">
        <v>3</v>
      </c>
      <c r="D187" s="150" t="s">
        <v>33</v>
      </c>
      <c r="E187" s="297"/>
      <c r="F187" s="151">
        <f>+E187*C187</f>
        <v>0</v>
      </c>
    </row>
    <row r="188" spans="1:6" x14ac:dyDescent="0.2">
      <c r="A188" s="99"/>
      <c r="B188" s="154"/>
      <c r="C188" s="155"/>
      <c r="D188" s="76"/>
      <c r="E188" s="77"/>
      <c r="F188" s="77"/>
    </row>
    <row r="189" spans="1:6" x14ac:dyDescent="0.2">
      <c r="A189" s="100"/>
      <c r="B189" s="143"/>
      <c r="C189" s="144"/>
      <c r="D189" s="145"/>
      <c r="E189" s="146"/>
      <c r="F189" s="146"/>
    </row>
    <row r="190" spans="1:6" x14ac:dyDescent="0.2">
      <c r="A190" s="147">
        <f>COUNT($A$11:A189)+1</f>
        <v>36</v>
      </c>
      <c r="B190" s="148" t="s">
        <v>137</v>
      </c>
      <c r="C190" s="149"/>
      <c r="D190" s="150"/>
      <c r="E190" s="151"/>
      <c r="F190" s="151"/>
    </row>
    <row r="191" spans="1:6" ht="191.25" x14ac:dyDescent="0.2">
      <c r="A191" s="152"/>
      <c r="B191" s="153" t="s">
        <v>138</v>
      </c>
      <c r="C191" s="149"/>
      <c r="D191" s="150"/>
      <c r="E191" s="151"/>
      <c r="F191" s="151"/>
    </row>
    <row r="192" spans="1:6" ht="25.5" x14ac:dyDescent="0.2">
      <c r="A192" s="152"/>
      <c r="B192" s="153" t="s">
        <v>139</v>
      </c>
      <c r="C192" s="149">
        <v>1</v>
      </c>
      <c r="D192" s="150" t="s">
        <v>1</v>
      </c>
      <c r="E192" s="297"/>
      <c r="F192" s="151">
        <f>+E192*C192</f>
        <v>0</v>
      </c>
    </row>
    <row r="193" spans="1:6" x14ac:dyDescent="0.2">
      <c r="A193" s="100"/>
      <c r="B193" s="143"/>
      <c r="C193" s="144"/>
      <c r="D193" s="145"/>
      <c r="E193" s="146"/>
      <c r="F193" s="146"/>
    </row>
    <row r="194" spans="1:6" x14ac:dyDescent="0.2">
      <c r="A194" s="147">
        <f>COUNT($A$11:A193)+1</f>
        <v>37</v>
      </c>
      <c r="B194" s="148" t="s">
        <v>140</v>
      </c>
      <c r="C194" s="149"/>
      <c r="D194" s="150"/>
      <c r="E194" s="151"/>
      <c r="F194" s="151"/>
    </row>
    <row r="195" spans="1:6" ht="114.75" x14ac:dyDescent="0.2">
      <c r="A195" s="152"/>
      <c r="B195" s="153" t="s">
        <v>141</v>
      </c>
      <c r="C195" s="149">
        <v>1</v>
      </c>
      <c r="D195" s="150" t="s">
        <v>1</v>
      </c>
      <c r="E195" s="297"/>
      <c r="F195" s="151">
        <f>+E195*C195</f>
        <v>0</v>
      </c>
    </row>
    <row r="196" spans="1:6" x14ac:dyDescent="0.2">
      <c r="A196" s="98"/>
      <c r="B196" s="39"/>
      <c r="C196" s="47"/>
      <c r="D196" s="19"/>
      <c r="E196" s="33"/>
      <c r="F196" s="33"/>
    </row>
    <row r="197" spans="1:6" x14ac:dyDescent="0.2">
      <c r="A197" s="100"/>
      <c r="B197" s="66"/>
      <c r="C197" s="51"/>
      <c r="D197" s="45"/>
      <c r="E197" s="46"/>
      <c r="F197" s="46"/>
    </row>
    <row r="198" spans="1:6" x14ac:dyDescent="0.2">
      <c r="A198" s="147">
        <f>COUNT($A$11:A197)+1</f>
        <v>38</v>
      </c>
      <c r="B198" s="38" t="s">
        <v>109</v>
      </c>
      <c r="C198" s="47"/>
      <c r="D198" s="19"/>
      <c r="E198" s="33"/>
      <c r="F198" s="33"/>
    </row>
    <row r="199" spans="1:6" ht="38.25" x14ac:dyDescent="0.2">
      <c r="A199" s="98"/>
      <c r="B199" s="39" t="s">
        <v>110</v>
      </c>
      <c r="C199" s="47"/>
      <c r="D199" s="19"/>
      <c r="E199" s="33"/>
      <c r="F199" s="33"/>
    </row>
    <row r="200" spans="1:6" x14ac:dyDescent="0.2">
      <c r="A200" s="98"/>
      <c r="B200" s="38"/>
      <c r="C200" s="47">
        <v>32</v>
      </c>
      <c r="D200" s="19" t="s">
        <v>1</v>
      </c>
      <c r="E200" s="296"/>
      <c r="F200" s="33">
        <f>C200*E200</f>
        <v>0</v>
      </c>
    </row>
    <row r="201" spans="1:6" x14ac:dyDescent="0.2">
      <c r="A201" s="99"/>
      <c r="B201" s="67"/>
      <c r="C201" s="48"/>
      <c r="D201" s="49"/>
      <c r="E201" s="50"/>
      <c r="F201" s="50"/>
    </row>
    <row r="202" spans="1:6" x14ac:dyDescent="0.2">
      <c r="A202" s="100"/>
      <c r="B202" s="66"/>
      <c r="C202" s="51"/>
      <c r="D202" s="45"/>
      <c r="E202" s="46"/>
      <c r="F202" s="46"/>
    </row>
    <row r="203" spans="1:6" x14ac:dyDescent="0.2">
      <c r="A203" s="93">
        <f>COUNT($A$10:A202)+1</f>
        <v>39</v>
      </c>
      <c r="B203" s="38" t="s">
        <v>111</v>
      </c>
      <c r="C203" s="47"/>
      <c r="D203" s="19"/>
      <c r="E203" s="33"/>
      <c r="F203" s="33"/>
    </row>
    <row r="204" spans="1:6" ht="102" x14ac:dyDescent="0.2">
      <c r="A204" s="98"/>
      <c r="B204" s="39" t="s">
        <v>130</v>
      </c>
      <c r="C204" s="47"/>
      <c r="D204" s="19"/>
      <c r="E204" s="33"/>
      <c r="F204" s="33"/>
    </row>
    <row r="205" spans="1:6" ht="14.25" x14ac:dyDescent="0.2">
      <c r="A205" s="98"/>
      <c r="B205" s="38"/>
      <c r="C205" s="47">
        <v>75</v>
      </c>
      <c r="D205" s="19" t="s">
        <v>33</v>
      </c>
      <c r="E205" s="296"/>
      <c r="F205" s="33">
        <f>C205*E205</f>
        <v>0</v>
      </c>
    </row>
    <row r="206" spans="1:6" x14ac:dyDescent="0.2">
      <c r="A206" s="99"/>
      <c r="B206" s="67"/>
      <c r="C206" s="48"/>
      <c r="D206" s="49"/>
      <c r="E206" s="50"/>
      <c r="F206" s="50"/>
    </row>
    <row r="207" spans="1:6" x14ac:dyDescent="0.2">
      <c r="A207" s="100"/>
      <c r="B207" s="66"/>
      <c r="C207" s="51"/>
      <c r="D207" s="45"/>
      <c r="E207" s="46"/>
      <c r="F207" s="46"/>
    </row>
    <row r="208" spans="1:6" x14ac:dyDescent="0.2">
      <c r="A208" s="93">
        <f>COUNT($A$10:A207)+1</f>
        <v>40</v>
      </c>
      <c r="B208" s="38" t="s">
        <v>112</v>
      </c>
      <c r="C208" s="47"/>
      <c r="D208" s="19"/>
      <c r="E208" s="33"/>
      <c r="F208" s="33"/>
    </row>
    <row r="209" spans="1:6" ht="38.25" x14ac:dyDescent="0.2">
      <c r="A209" s="98"/>
      <c r="B209" s="39" t="s">
        <v>113</v>
      </c>
      <c r="C209" s="47"/>
      <c r="D209" s="19"/>
      <c r="E209" s="33"/>
      <c r="F209" s="33"/>
    </row>
    <row r="210" spans="1:6" ht="14.25" x14ac:dyDescent="0.2">
      <c r="A210" s="98"/>
      <c r="B210" s="38"/>
      <c r="C210" s="47">
        <v>75</v>
      </c>
      <c r="D210" s="19" t="s">
        <v>33</v>
      </c>
      <c r="E210" s="296"/>
      <c r="F210" s="33">
        <f>C210*E210</f>
        <v>0</v>
      </c>
    </row>
    <row r="211" spans="1:6" x14ac:dyDescent="0.2">
      <c r="A211" s="99"/>
      <c r="B211" s="67"/>
      <c r="C211" s="48"/>
      <c r="D211" s="49"/>
      <c r="E211" s="50"/>
      <c r="F211" s="50"/>
    </row>
    <row r="212" spans="1:6" x14ac:dyDescent="0.2">
      <c r="A212" s="100"/>
      <c r="B212" s="66"/>
      <c r="C212" s="51"/>
      <c r="D212" s="45"/>
      <c r="E212" s="46"/>
      <c r="F212" s="46"/>
    </row>
    <row r="213" spans="1:6" x14ac:dyDescent="0.2">
      <c r="A213" s="93">
        <f>COUNT($A$10:A211)+1</f>
        <v>41</v>
      </c>
      <c r="B213" s="38" t="s">
        <v>114</v>
      </c>
      <c r="C213" s="47"/>
      <c r="D213" s="19"/>
      <c r="E213" s="33"/>
      <c r="F213" s="33"/>
    </row>
    <row r="214" spans="1:6" ht="63.75" x14ac:dyDescent="0.2">
      <c r="A214" s="98"/>
      <c r="B214" s="39" t="s">
        <v>115</v>
      </c>
      <c r="C214" s="47"/>
      <c r="D214" s="19"/>
      <c r="E214" s="33"/>
      <c r="F214" s="33"/>
    </row>
    <row r="215" spans="1:6" x14ac:dyDescent="0.2">
      <c r="A215" s="98"/>
      <c r="B215" s="38"/>
      <c r="C215" s="47">
        <v>2</v>
      </c>
      <c r="D215" s="19" t="s">
        <v>1</v>
      </c>
      <c r="E215" s="296"/>
      <c r="F215" s="33">
        <f>E215*C215</f>
        <v>0</v>
      </c>
    </row>
    <row r="216" spans="1:6" x14ac:dyDescent="0.2">
      <c r="A216" s="99"/>
      <c r="B216" s="67"/>
      <c r="C216" s="48"/>
      <c r="D216" s="49"/>
      <c r="E216" s="50"/>
      <c r="F216" s="50"/>
    </row>
    <row r="217" spans="1:6" x14ac:dyDescent="0.2">
      <c r="A217" s="100"/>
      <c r="B217" s="66"/>
      <c r="C217" s="51"/>
      <c r="D217" s="45"/>
      <c r="E217" s="46"/>
      <c r="F217" s="46"/>
    </row>
    <row r="218" spans="1:6" x14ac:dyDescent="0.2">
      <c r="A218" s="93">
        <f>COUNT($A$10:A217)+1</f>
        <v>42</v>
      </c>
      <c r="B218" s="38" t="s">
        <v>116</v>
      </c>
      <c r="C218" s="47"/>
      <c r="D218" s="19"/>
      <c r="E218" s="33"/>
      <c r="F218" s="33"/>
    </row>
    <row r="219" spans="1:6" ht="63.75" x14ac:dyDescent="0.2">
      <c r="A219" s="98"/>
      <c r="B219" s="39" t="s">
        <v>117</v>
      </c>
      <c r="C219" s="47"/>
      <c r="D219" s="19"/>
      <c r="E219" s="33"/>
      <c r="F219" s="33"/>
    </row>
    <row r="220" spans="1:6" ht="14.25" x14ac:dyDescent="0.2">
      <c r="A220" s="98"/>
      <c r="B220" s="38"/>
      <c r="C220" s="47">
        <v>1</v>
      </c>
      <c r="D220" s="19" t="s">
        <v>38</v>
      </c>
      <c r="E220" s="296"/>
      <c r="F220" s="33">
        <f>C220*E220</f>
        <v>0</v>
      </c>
    </row>
    <row r="221" spans="1:6" x14ac:dyDescent="0.2">
      <c r="A221" s="99"/>
      <c r="B221" s="67"/>
      <c r="C221" s="48"/>
      <c r="D221" s="49"/>
      <c r="E221" s="50"/>
      <c r="F221" s="50"/>
    </row>
    <row r="222" spans="1:6" x14ac:dyDescent="0.2">
      <c r="A222" s="100"/>
      <c r="B222" s="66"/>
      <c r="C222" s="51"/>
      <c r="D222" s="45"/>
      <c r="E222" s="46"/>
      <c r="F222" s="46"/>
    </row>
    <row r="223" spans="1:6" x14ac:dyDescent="0.2">
      <c r="A223" s="93">
        <f>COUNT($A$10:A222)+1</f>
        <v>43</v>
      </c>
      <c r="B223" s="38" t="s">
        <v>118</v>
      </c>
      <c r="C223" s="47"/>
      <c r="D223" s="19"/>
      <c r="E223" s="33"/>
      <c r="F223" s="33"/>
    </row>
    <row r="224" spans="1:6" ht="114.75" x14ac:dyDescent="0.2">
      <c r="A224" s="98"/>
      <c r="B224" s="39" t="s">
        <v>131</v>
      </c>
      <c r="C224" s="47"/>
      <c r="D224" s="19"/>
      <c r="E224" s="33"/>
      <c r="F224" s="33"/>
    </row>
    <row r="225" spans="1:6" x14ac:dyDescent="0.2">
      <c r="A225" s="98"/>
      <c r="B225" s="38"/>
      <c r="C225" s="47">
        <v>1</v>
      </c>
      <c r="D225" s="19" t="s">
        <v>108</v>
      </c>
      <c r="E225" s="296"/>
      <c r="F225" s="33">
        <f>C225*E225</f>
        <v>0</v>
      </c>
    </row>
    <row r="226" spans="1:6" x14ac:dyDescent="0.2">
      <c r="A226" s="99"/>
      <c r="B226" s="67"/>
      <c r="C226" s="48"/>
      <c r="D226" s="49"/>
      <c r="E226" s="50"/>
      <c r="F226" s="50"/>
    </row>
    <row r="227" spans="1:6" x14ac:dyDescent="0.2">
      <c r="A227" s="100"/>
      <c r="B227" s="66"/>
      <c r="C227" s="51"/>
      <c r="D227" s="45"/>
      <c r="E227" s="46"/>
      <c r="F227" s="46"/>
    </row>
    <row r="228" spans="1:6" x14ac:dyDescent="0.2">
      <c r="A228" s="93">
        <f>COUNT($A$11:A227)+1</f>
        <v>44</v>
      </c>
      <c r="B228" s="38" t="s">
        <v>79</v>
      </c>
      <c r="C228" s="47"/>
      <c r="D228" s="19"/>
      <c r="E228" s="33"/>
      <c r="F228" s="33"/>
    </row>
    <row r="229" spans="1:6" ht="89.25" x14ac:dyDescent="0.2">
      <c r="A229" s="98"/>
      <c r="B229" s="39" t="s">
        <v>83</v>
      </c>
      <c r="C229" s="47"/>
      <c r="D229" s="19"/>
      <c r="E229" s="33"/>
      <c r="F229" s="33"/>
    </row>
    <row r="230" spans="1:6" x14ac:dyDescent="0.2">
      <c r="A230" s="98"/>
      <c r="B230" s="39"/>
      <c r="C230" s="47">
        <v>1</v>
      </c>
      <c r="D230" s="19" t="s">
        <v>1</v>
      </c>
      <c r="E230" s="296"/>
      <c r="F230" s="33">
        <f>C230*E230</f>
        <v>0</v>
      </c>
    </row>
    <row r="231" spans="1:6" x14ac:dyDescent="0.2">
      <c r="A231" s="99"/>
      <c r="B231" s="67"/>
      <c r="C231" s="48"/>
      <c r="D231" s="49"/>
      <c r="E231" s="50"/>
      <c r="F231" s="50"/>
    </row>
    <row r="232" spans="1:6" x14ac:dyDescent="0.2">
      <c r="A232" s="98"/>
      <c r="B232" s="39"/>
      <c r="C232" s="47"/>
      <c r="D232" s="19"/>
      <c r="E232" s="33"/>
      <c r="F232" s="33"/>
    </row>
    <row r="233" spans="1:6" x14ac:dyDescent="0.2">
      <c r="A233" s="93">
        <f>COUNT($A$11:A232)+1</f>
        <v>45</v>
      </c>
      <c r="B233" s="38" t="s">
        <v>145</v>
      </c>
      <c r="C233" s="47"/>
      <c r="D233" s="19"/>
      <c r="E233" s="33"/>
      <c r="F233" s="33"/>
    </row>
    <row r="234" spans="1:6" ht="76.5" x14ac:dyDescent="0.2">
      <c r="A234" s="98"/>
      <c r="B234" s="39" t="s">
        <v>146</v>
      </c>
      <c r="C234" s="47"/>
      <c r="D234" s="19"/>
      <c r="E234" s="33"/>
      <c r="F234" s="33"/>
    </row>
    <row r="235" spans="1:6" x14ac:dyDescent="0.2">
      <c r="A235" s="98"/>
      <c r="B235" s="39"/>
      <c r="C235" s="47">
        <v>1</v>
      </c>
      <c r="D235" s="19" t="s">
        <v>108</v>
      </c>
      <c r="E235" s="296"/>
      <c r="F235" s="33">
        <f>C235*E235</f>
        <v>0</v>
      </c>
    </row>
    <row r="236" spans="1:6" x14ac:dyDescent="0.2">
      <c r="A236" s="100"/>
      <c r="B236" s="66"/>
      <c r="C236" s="51"/>
      <c r="D236" s="45"/>
      <c r="E236" s="46"/>
      <c r="F236" s="44"/>
    </row>
    <row r="237" spans="1:6" x14ac:dyDescent="0.2">
      <c r="A237" s="93">
        <f>COUNT($A$11:A236)+1</f>
        <v>46</v>
      </c>
      <c r="B237" s="38" t="s">
        <v>24</v>
      </c>
      <c r="C237" s="47"/>
      <c r="D237" s="19"/>
      <c r="E237" s="33"/>
      <c r="F237" s="34"/>
    </row>
    <row r="238" spans="1:6" ht="25.5" x14ac:dyDescent="0.2">
      <c r="A238" s="98"/>
      <c r="B238" s="39" t="s">
        <v>23</v>
      </c>
      <c r="C238" s="47"/>
      <c r="D238" s="19"/>
      <c r="E238" s="33"/>
      <c r="F238" s="34"/>
    </row>
    <row r="239" spans="1:6" x14ac:dyDescent="0.2">
      <c r="A239" s="98"/>
      <c r="B239" s="39"/>
      <c r="C239" s="47">
        <v>1</v>
      </c>
      <c r="D239" s="19" t="s">
        <v>1</v>
      </c>
      <c r="E239" s="296"/>
      <c r="F239" s="33">
        <f>C239*E239</f>
        <v>0</v>
      </c>
    </row>
    <row r="240" spans="1:6" x14ac:dyDescent="0.2">
      <c r="A240" s="99"/>
      <c r="B240" s="67"/>
      <c r="C240" s="48"/>
      <c r="D240" s="49"/>
      <c r="E240" s="50"/>
      <c r="F240" s="50"/>
    </row>
    <row r="241" spans="1:6" x14ac:dyDescent="0.2">
      <c r="A241" s="100"/>
      <c r="B241" s="66"/>
      <c r="C241" s="51"/>
      <c r="D241" s="45"/>
      <c r="E241" s="46"/>
      <c r="F241" s="46"/>
    </row>
    <row r="242" spans="1:6" x14ac:dyDescent="0.2">
      <c r="A242" s="93">
        <f>COUNT($A$10:A241)+1</f>
        <v>47</v>
      </c>
      <c r="B242" s="38" t="s">
        <v>119</v>
      </c>
      <c r="C242" s="47"/>
      <c r="D242" s="19"/>
      <c r="E242" s="33"/>
      <c r="F242" s="33"/>
    </row>
    <row r="243" spans="1:6" ht="25.5" x14ac:dyDescent="0.2">
      <c r="A243" s="98"/>
      <c r="B243" s="39" t="s">
        <v>120</v>
      </c>
      <c r="C243" s="47"/>
      <c r="D243" s="19"/>
      <c r="E243" s="33"/>
      <c r="F243" s="33"/>
    </row>
    <row r="244" spans="1:6" x14ac:dyDescent="0.2">
      <c r="A244" s="98"/>
      <c r="B244" s="39" t="s">
        <v>121</v>
      </c>
      <c r="C244" s="47">
        <v>3</v>
      </c>
      <c r="D244" s="19" t="s">
        <v>1</v>
      </c>
      <c r="E244" s="296"/>
      <c r="F244" s="33">
        <f t="shared" ref="F244" si="2">C244*E244</f>
        <v>0</v>
      </c>
    </row>
    <row r="245" spans="1:6" x14ac:dyDescent="0.2">
      <c r="A245" s="99"/>
      <c r="B245" s="67"/>
      <c r="C245" s="48"/>
      <c r="D245" s="156"/>
      <c r="E245" s="50"/>
      <c r="F245" s="50"/>
    </row>
    <row r="246" spans="1:6" x14ac:dyDescent="0.2">
      <c r="A246" s="100"/>
      <c r="B246" s="72"/>
      <c r="C246" s="30"/>
      <c r="D246" s="31"/>
      <c r="E246" s="32"/>
      <c r="F246" s="30"/>
    </row>
    <row r="247" spans="1:6" ht="25.5" x14ac:dyDescent="0.2">
      <c r="A247" s="93">
        <f>COUNT($A$11:A246)+1</f>
        <v>48</v>
      </c>
      <c r="B247" s="38" t="s">
        <v>25</v>
      </c>
      <c r="C247" s="34"/>
      <c r="D247" s="19"/>
      <c r="E247" s="60"/>
      <c r="F247" s="34"/>
    </row>
    <row r="248" spans="1:6" ht="102" x14ac:dyDescent="0.2">
      <c r="A248" s="96"/>
      <c r="B248" s="39" t="s">
        <v>409</v>
      </c>
      <c r="C248" s="34"/>
      <c r="D248" s="62">
        <v>0.05</v>
      </c>
      <c r="E248" s="34"/>
      <c r="F248" s="33">
        <f>SUM(F11:F247)*D248</f>
        <v>0</v>
      </c>
    </row>
    <row r="249" spans="1:6" x14ac:dyDescent="0.2">
      <c r="A249" s="96"/>
      <c r="B249" s="39"/>
      <c r="C249" s="34"/>
      <c r="D249" s="19"/>
      <c r="E249" s="34"/>
      <c r="F249" s="34"/>
    </row>
    <row r="250" spans="1:6" x14ac:dyDescent="0.2">
      <c r="A250" s="93">
        <f>COUNT($A$11:A248)+1</f>
        <v>49</v>
      </c>
      <c r="B250" s="38" t="s">
        <v>80</v>
      </c>
      <c r="C250" s="34"/>
      <c r="D250" s="19"/>
      <c r="E250" s="34"/>
      <c r="F250" s="34"/>
    </row>
    <row r="251" spans="1:6" ht="38.25" x14ac:dyDescent="0.2">
      <c r="A251" s="96"/>
      <c r="B251" s="39" t="s">
        <v>26</v>
      </c>
      <c r="C251" s="61"/>
      <c r="D251" s="62">
        <v>0.1</v>
      </c>
      <c r="E251" s="34"/>
      <c r="F251" s="33">
        <f>SUM(F11:F247)*D251</f>
        <v>0</v>
      </c>
    </row>
    <row r="252" spans="1:6" x14ac:dyDescent="0.2">
      <c r="A252" s="101"/>
      <c r="B252" s="69"/>
      <c r="C252" s="34"/>
      <c r="D252" s="19"/>
      <c r="E252" s="60"/>
      <c r="F252" s="34"/>
    </row>
    <row r="253" spans="1:6" x14ac:dyDescent="0.2">
      <c r="A253" s="40"/>
      <c r="B253" s="70" t="s">
        <v>2</v>
      </c>
      <c r="C253" s="41"/>
      <c r="D253" s="42"/>
      <c r="E253" s="43" t="s">
        <v>37</v>
      </c>
      <c r="F253" s="43">
        <f>SUM(F13:F252)</f>
        <v>0</v>
      </c>
    </row>
  </sheetData>
  <sheetProtection algorithmName="SHA-512" hashValue="PfcuansV9ZkFZfTilRTgJJ9IICR/AY9AJ8r73VPZCQP33W5/Ue8vbmdXczZtANVe9OLypgPaImCupQJlr94zLg==" saltValue="MESSN7IblY7DTQZ72438SQ==" spinCount="100000" sheet="1" objects="1" scenarios="1"/>
  <mergeCells count="1">
    <mergeCell ref="B8:F9"/>
  </mergeCells>
  <pageMargins left="0.78740157480314965" right="0.27559055118110237" top="0.86614173228346458" bottom="0.74803149606299213" header="0.31496062992125984" footer="0.31496062992125984"/>
  <pageSetup paperSize="9" orientation="portrait" useFirstPageNumber="1" r:id="rId1"/>
  <headerFooter alignWithMargins="0">
    <oddHeader xml:space="preserve">&amp;LEnergetika Ljubljana d.o.o.
&amp;RENLJ-SIR-174/25
</oddHeader>
    <oddFooter>&amp;C&amp;"Arial,Navadno"&amp;9&amp;P / &amp;N</oddFooter>
  </headerFooter>
  <rowBreaks count="5" manualBreakCount="5">
    <brk id="85" max="5" man="1"/>
    <brk id="111" max="5" man="1"/>
    <brk id="188" max="5" man="1"/>
    <brk id="206" max="5" man="1"/>
    <brk id="231"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97C32-A93A-459F-A274-F90573D80CC9}">
  <sheetPr>
    <tabColor rgb="FFFFC000"/>
  </sheetPr>
  <dimension ref="A1:F132"/>
  <sheetViews>
    <sheetView zoomScaleNormal="100" zoomScaleSheetLayoutView="100" workbookViewId="0">
      <selection activeCell="E19" sqref="E19"/>
    </sheetView>
  </sheetViews>
  <sheetFormatPr defaultRowHeight="12.75" x14ac:dyDescent="0.2"/>
  <cols>
    <col min="1" max="1" width="6.7109375" style="160" customWidth="1"/>
    <col min="2" max="2" width="37.7109375" style="160" customWidth="1"/>
    <col min="3" max="3" width="7.7109375" style="160" customWidth="1"/>
    <col min="4" max="4" width="5.7109375" style="160" customWidth="1"/>
    <col min="5" max="6" width="14.7109375" style="160" customWidth="1"/>
    <col min="7" max="16384" width="9.140625" style="160"/>
  </cols>
  <sheetData>
    <row r="1" spans="1:6" ht="15.75" x14ac:dyDescent="0.2">
      <c r="A1" s="24" t="s">
        <v>148</v>
      </c>
      <c r="B1" s="64" t="s">
        <v>6</v>
      </c>
      <c r="C1" s="158"/>
      <c r="D1" s="158"/>
      <c r="E1" s="159"/>
      <c r="F1" s="157"/>
    </row>
    <row r="2" spans="1:6" ht="15.75" x14ac:dyDescent="0.2">
      <c r="A2" s="24" t="s">
        <v>122</v>
      </c>
      <c r="B2" s="64" t="s">
        <v>7</v>
      </c>
      <c r="C2" s="158"/>
      <c r="D2" s="158"/>
      <c r="E2" s="159"/>
      <c r="F2" s="157"/>
    </row>
    <row r="3" spans="1:6" ht="15.75" x14ac:dyDescent="0.2">
      <c r="A3" s="24"/>
      <c r="B3" s="64" t="s">
        <v>149</v>
      </c>
      <c r="C3" s="158"/>
      <c r="D3" s="158"/>
      <c r="E3" s="159"/>
      <c r="F3" s="157"/>
    </row>
    <row r="4" spans="1:6" x14ac:dyDescent="0.2">
      <c r="A4" s="24" t="s">
        <v>124</v>
      </c>
      <c r="B4" s="64" t="s">
        <v>150</v>
      </c>
      <c r="C4" s="161"/>
      <c r="D4" s="161"/>
      <c r="E4" s="27"/>
      <c r="F4" s="29"/>
    </row>
    <row r="5" spans="1:6" ht="76.5" x14ac:dyDescent="0.2">
      <c r="A5" s="162" t="s">
        <v>0</v>
      </c>
      <c r="B5" s="163" t="s">
        <v>30</v>
      </c>
      <c r="C5" s="164" t="s">
        <v>8</v>
      </c>
      <c r="D5" s="165" t="s">
        <v>9</v>
      </c>
      <c r="E5" s="166" t="s">
        <v>151</v>
      </c>
      <c r="F5" s="166" t="s">
        <v>35</v>
      </c>
    </row>
    <row r="6" spans="1:6" x14ac:dyDescent="0.2">
      <c r="A6" s="92">
        <v>1</v>
      </c>
      <c r="B6" s="65"/>
      <c r="C6" s="30"/>
      <c r="D6" s="31"/>
      <c r="E6" s="32"/>
      <c r="F6" s="30"/>
    </row>
    <row r="7" spans="1:6" x14ac:dyDescent="0.2">
      <c r="A7" s="167"/>
      <c r="B7" s="64" t="s">
        <v>101</v>
      </c>
      <c r="C7" s="28"/>
      <c r="D7" s="29"/>
      <c r="E7" s="27"/>
      <c r="F7" s="28"/>
    </row>
    <row r="8" spans="1:6" x14ac:dyDescent="0.2">
      <c r="A8" s="167"/>
      <c r="B8" s="338" t="s">
        <v>100</v>
      </c>
      <c r="C8" s="338"/>
      <c r="D8" s="338"/>
      <c r="E8" s="338"/>
      <c r="F8" s="168"/>
    </row>
    <row r="9" spans="1:6" x14ac:dyDescent="0.2">
      <c r="A9" s="167"/>
      <c r="B9" s="338"/>
      <c r="C9" s="338"/>
      <c r="D9" s="338"/>
      <c r="E9" s="338"/>
      <c r="F9" s="168"/>
    </row>
    <row r="10" spans="1:6" x14ac:dyDescent="0.2">
      <c r="A10" s="167"/>
      <c r="B10" s="71"/>
      <c r="C10" s="28"/>
      <c r="D10" s="29"/>
      <c r="E10" s="27"/>
      <c r="F10" s="28"/>
    </row>
    <row r="11" spans="1:6" x14ac:dyDescent="0.2">
      <c r="A11" s="170"/>
      <c r="B11" s="171"/>
      <c r="C11" s="172"/>
      <c r="D11" s="173"/>
      <c r="E11" s="172"/>
      <c r="F11" s="172"/>
    </row>
    <row r="12" spans="1:6" x14ac:dyDescent="0.2">
      <c r="A12" s="174">
        <v>1</v>
      </c>
      <c r="B12" s="175" t="s">
        <v>152</v>
      </c>
      <c r="C12" s="176"/>
      <c r="D12" s="177"/>
      <c r="E12" s="176"/>
      <c r="F12" s="176"/>
    </row>
    <row r="13" spans="1:6" ht="38.25" x14ac:dyDescent="0.2">
      <c r="A13" s="174"/>
      <c r="B13" s="178" t="s">
        <v>153</v>
      </c>
      <c r="C13" s="176"/>
      <c r="D13" s="177"/>
      <c r="E13" s="176"/>
      <c r="F13" s="176"/>
    </row>
    <row r="14" spans="1:6" x14ac:dyDescent="0.2">
      <c r="A14" s="174"/>
      <c r="B14" s="178"/>
      <c r="C14" s="176">
        <v>47.57</v>
      </c>
      <c r="D14" s="177" t="s">
        <v>154</v>
      </c>
      <c r="E14" s="298"/>
      <c r="F14" s="176">
        <f>+C14*E14</f>
        <v>0</v>
      </c>
    </row>
    <row r="15" spans="1:6" x14ac:dyDescent="0.2">
      <c r="A15" s="179"/>
      <c r="B15" s="180"/>
      <c r="C15" s="181"/>
      <c r="D15" s="182"/>
      <c r="E15" s="181"/>
      <c r="F15" s="181"/>
    </row>
    <row r="16" spans="1:6" x14ac:dyDescent="0.2">
      <c r="A16" s="170"/>
      <c r="B16" s="171"/>
      <c r="C16" s="172"/>
      <c r="D16" s="173"/>
      <c r="E16" s="172"/>
      <c r="F16" s="172"/>
    </row>
    <row r="17" spans="1:6" x14ac:dyDescent="0.2">
      <c r="A17" s="174">
        <f>1+A12</f>
        <v>2</v>
      </c>
      <c r="B17" s="175" t="s">
        <v>155</v>
      </c>
      <c r="C17" s="176"/>
      <c r="D17" s="177"/>
      <c r="E17" s="176"/>
      <c r="F17" s="176"/>
    </row>
    <row r="18" spans="1:6" ht="38.25" x14ac:dyDescent="0.2">
      <c r="A18" s="174"/>
      <c r="B18" s="178" t="s">
        <v>156</v>
      </c>
      <c r="C18" s="176"/>
      <c r="D18" s="177"/>
      <c r="E18" s="176"/>
      <c r="F18" s="176"/>
    </row>
    <row r="19" spans="1:6" x14ac:dyDescent="0.2">
      <c r="A19" s="174"/>
      <c r="B19" s="178"/>
      <c r="C19" s="176">
        <v>4.04345</v>
      </c>
      <c r="D19" s="183" t="s">
        <v>157</v>
      </c>
      <c r="E19" s="298"/>
      <c r="F19" s="176">
        <f>+C19*E19</f>
        <v>0</v>
      </c>
    </row>
    <row r="20" spans="1:6" x14ac:dyDescent="0.2">
      <c r="A20" s="179"/>
      <c r="B20" s="180"/>
      <c r="C20" s="181"/>
      <c r="D20" s="182"/>
      <c r="E20" s="181"/>
      <c r="F20" s="181"/>
    </row>
    <row r="21" spans="1:6" x14ac:dyDescent="0.2">
      <c r="A21" s="170"/>
      <c r="B21" s="171"/>
      <c r="C21" s="172"/>
      <c r="D21" s="173"/>
      <c r="E21" s="172"/>
      <c r="F21" s="172"/>
    </row>
    <row r="22" spans="1:6" x14ac:dyDescent="0.2">
      <c r="A22" s="174">
        <f>1+A17</f>
        <v>3</v>
      </c>
      <c r="B22" s="175" t="s">
        <v>158</v>
      </c>
      <c r="C22" s="176"/>
      <c r="D22" s="177"/>
      <c r="E22" s="176"/>
      <c r="F22" s="176"/>
    </row>
    <row r="23" spans="1:6" ht="76.5" x14ac:dyDescent="0.2">
      <c r="A23" s="174"/>
      <c r="B23" s="178" t="s">
        <v>159</v>
      </c>
      <c r="C23" s="176"/>
      <c r="D23" s="177"/>
      <c r="E23" s="176"/>
      <c r="F23" s="176"/>
    </row>
    <row r="24" spans="1:6" x14ac:dyDescent="0.2">
      <c r="A24" s="174"/>
      <c r="B24" s="178"/>
      <c r="C24" s="176">
        <v>13.382999999999999</v>
      </c>
      <c r="D24" s="177" t="s">
        <v>157</v>
      </c>
      <c r="E24" s="298"/>
      <c r="F24" s="176">
        <f>+C24*E24</f>
        <v>0</v>
      </c>
    </row>
    <row r="25" spans="1:6" x14ac:dyDescent="0.2">
      <c r="A25" s="179"/>
      <c r="B25" s="180"/>
      <c r="C25" s="181"/>
      <c r="D25" s="182"/>
      <c r="E25" s="181"/>
      <c r="F25" s="181"/>
    </row>
    <row r="26" spans="1:6" x14ac:dyDescent="0.2">
      <c r="A26" s="170"/>
      <c r="B26" s="171"/>
      <c r="C26" s="172"/>
      <c r="D26" s="173"/>
      <c r="E26" s="172"/>
      <c r="F26" s="172"/>
    </row>
    <row r="27" spans="1:6" x14ac:dyDescent="0.2">
      <c r="A27" s="174">
        <f>1+A22</f>
        <v>4</v>
      </c>
      <c r="B27" s="175" t="s">
        <v>160</v>
      </c>
      <c r="C27" s="176"/>
      <c r="D27" s="177"/>
      <c r="E27" s="176"/>
      <c r="F27" s="176"/>
    </row>
    <row r="28" spans="1:6" ht="63.75" x14ac:dyDescent="0.2">
      <c r="A28" s="174"/>
      <c r="B28" s="178" t="s">
        <v>161</v>
      </c>
      <c r="C28" s="176"/>
      <c r="D28" s="177"/>
      <c r="E28" s="176"/>
      <c r="F28" s="176"/>
    </row>
    <row r="29" spans="1:6" x14ac:dyDescent="0.2">
      <c r="A29" s="174"/>
      <c r="B29" s="178"/>
      <c r="C29" s="176">
        <v>19.218999999999998</v>
      </c>
      <c r="D29" s="177" t="s">
        <v>157</v>
      </c>
      <c r="E29" s="298"/>
      <c r="F29" s="176">
        <f>+C29*E29</f>
        <v>0</v>
      </c>
    </row>
    <row r="30" spans="1:6" x14ac:dyDescent="0.2">
      <c r="A30" s="179"/>
      <c r="B30" s="180"/>
      <c r="C30" s="181"/>
      <c r="D30" s="182"/>
      <c r="E30" s="181"/>
      <c r="F30" s="181"/>
    </row>
    <row r="31" spans="1:6" x14ac:dyDescent="0.2">
      <c r="A31" s="170"/>
      <c r="B31" s="171"/>
      <c r="C31" s="172"/>
      <c r="D31" s="173"/>
      <c r="E31" s="172"/>
      <c r="F31" s="172"/>
    </row>
    <row r="32" spans="1:6" x14ac:dyDescent="0.2">
      <c r="A32" s="174">
        <f>1+A27</f>
        <v>5</v>
      </c>
      <c r="B32" s="175" t="s">
        <v>162</v>
      </c>
      <c r="C32" s="176"/>
      <c r="D32" s="177"/>
      <c r="E32" s="176"/>
      <c r="F32" s="176"/>
    </row>
    <row r="33" spans="1:6" ht="76.5" x14ac:dyDescent="0.2">
      <c r="A33" s="174"/>
      <c r="B33" s="178" t="s">
        <v>163</v>
      </c>
      <c r="C33" s="176"/>
      <c r="D33" s="177"/>
      <c r="E33" s="176"/>
      <c r="F33" s="176"/>
    </row>
    <row r="34" spans="1:6" x14ac:dyDescent="0.2">
      <c r="A34" s="174"/>
      <c r="B34" s="178"/>
      <c r="C34" s="176">
        <v>11.275410000000001</v>
      </c>
      <c r="D34" s="177" t="s">
        <v>157</v>
      </c>
      <c r="E34" s="298"/>
      <c r="F34" s="176">
        <f>+C34*E34</f>
        <v>0</v>
      </c>
    </row>
    <row r="35" spans="1:6" x14ac:dyDescent="0.2">
      <c r="A35" s="179"/>
      <c r="B35" s="180"/>
      <c r="C35" s="181"/>
      <c r="D35" s="182"/>
      <c r="E35" s="181"/>
      <c r="F35" s="181"/>
    </row>
    <row r="36" spans="1:6" x14ac:dyDescent="0.2">
      <c r="A36" s="170"/>
      <c r="B36" s="171"/>
      <c r="C36" s="172"/>
      <c r="D36" s="173"/>
      <c r="E36" s="172"/>
      <c r="F36" s="172"/>
    </row>
    <row r="37" spans="1:6" x14ac:dyDescent="0.2">
      <c r="A37" s="174">
        <f>1+A32</f>
        <v>6</v>
      </c>
      <c r="B37" s="175" t="s">
        <v>192</v>
      </c>
      <c r="C37" s="176"/>
      <c r="D37" s="177"/>
      <c r="E37" s="184"/>
      <c r="F37" s="184"/>
    </row>
    <row r="38" spans="1:6" ht="25.5" x14ac:dyDescent="0.2">
      <c r="A38" s="174"/>
      <c r="B38" s="178" t="s">
        <v>193</v>
      </c>
      <c r="C38" s="176"/>
      <c r="D38" s="177"/>
      <c r="E38" s="184"/>
      <c r="F38" s="184"/>
    </row>
    <row r="39" spans="1:6" x14ac:dyDescent="0.2">
      <c r="A39" s="174"/>
      <c r="B39" s="178"/>
      <c r="C39" s="295">
        <v>1151.27</v>
      </c>
      <c r="D39" s="177" t="s">
        <v>31</v>
      </c>
      <c r="E39" s="298"/>
      <c r="F39" s="176">
        <f>+C39*E39</f>
        <v>0</v>
      </c>
    </row>
    <row r="40" spans="1:6" x14ac:dyDescent="0.2">
      <c r="A40" s="179"/>
      <c r="B40" s="180"/>
      <c r="C40" s="181"/>
      <c r="D40" s="182"/>
      <c r="E40" s="181"/>
      <c r="F40" s="181"/>
    </row>
    <row r="41" spans="1:6" x14ac:dyDescent="0.2">
      <c r="A41" s="170"/>
      <c r="B41" s="171"/>
      <c r="C41" s="172"/>
      <c r="D41" s="173"/>
      <c r="E41" s="172"/>
      <c r="F41" s="172"/>
    </row>
    <row r="42" spans="1:6" x14ac:dyDescent="0.2">
      <c r="A42" s="174">
        <f>1+A37</f>
        <v>7</v>
      </c>
      <c r="B42" s="175" t="s">
        <v>194</v>
      </c>
      <c r="C42" s="176"/>
      <c r="D42" s="177"/>
      <c r="E42" s="176"/>
      <c r="F42" s="176"/>
    </row>
    <row r="43" spans="1:6" ht="25.5" x14ac:dyDescent="0.2">
      <c r="A43" s="174"/>
      <c r="B43" s="178" t="s">
        <v>195</v>
      </c>
      <c r="C43" s="176"/>
      <c r="D43" s="177"/>
      <c r="E43" s="176"/>
      <c r="F43" s="176"/>
    </row>
    <row r="44" spans="1:6" x14ac:dyDescent="0.2">
      <c r="A44" s="174"/>
      <c r="B44" s="178"/>
      <c r="C44" s="295">
        <v>1686.14</v>
      </c>
      <c r="D44" s="177" t="s">
        <v>31</v>
      </c>
      <c r="E44" s="298"/>
      <c r="F44" s="176">
        <f>+C44*E44</f>
        <v>0</v>
      </c>
    </row>
    <row r="45" spans="1:6" x14ac:dyDescent="0.2">
      <c r="A45" s="179"/>
      <c r="B45" s="180"/>
      <c r="C45" s="181"/>
      <c r="D45" s="182"/>
      <c r="E45" s="181"/>
      <c r="F45" s="181"/>
    </row>
    <row r="46" spans="1:6" x14ac:dyDescent="0.2">
      <c r="A46" s="170"/>
      <c r="B46" s="171"/>
      <c r="C46" s="172"/>
      <c r="D46" s="173"/>
      <c r="E46" s="172"/>
      <c r="F46" s="172"/>
    </row>
    <row r="47" spans="1:6" x14ac:dyDescent="0.2">
      <c r="A47" s="174">
        <f>1+A42</f>
        <v>8</v>
      </c>
      <c r="B47" s="175" t="s">
        <v>164</v>
      </c>
      <c r="C47" s="176"/>
      <c r="D47" s="177"/>
      <c r="E47" s="176"/>
      <c r="F47" s="176"/>
    </row>
    <row r="48" spans="1:6" ht="25.5" x14ac:dyDescent="0.2">
      <c r="A48" s="185"/>
      <c r="B48" s="186" t="s">
        <v>165</v>
      </c>
      <c r="C48" s="169"/>
      <c r="D48" s="169"/>
      <c r="E48" s="169"/>
      <c r="F48" s="187"/>
    </row>
    <row r="49" spans="1:6" x14ac:dyDescent="0.2">
      <c r="A49" s="185"/>
      <c r="B49" s="186"/>
      <c r="C49" s="295">
        <v>2242.79</v>
      </c>
      <c r="D49" s="177" t="s">
        <v>31</v>
      </c>
      <c r="E49" s="298"/>
      <c r="F49" s="176">
        <f>+C49*E49</f>
        <v>0</v>
      </c>
    </row>
    <row r="50" spans="1:6" x14ac:dyDescent="0.2">
      <c r="A50" s="179"/>
      <c r="B50" s="180"/>
      <c r="C50" s="181"/>
      <c r="D50" s="182"/>
      <c r="E50" s="181"/>
      <c r="F50" s="181"/>
    </row>
    <row r="51" spans="1:6" x14ac:dyDescent="0.2">
      <c r="A51" s="170"/>
      <c r="B51" s="171"/>
      <c r="C51" s="172"/>
      <c r="D51" s="173"/>
      <c r="E51" s="172"/>
      <c r="F51" s="172"/>
    </row>
    <row r="52" spans="1:6" ht="25.5" x14ac:dyDescent="0.2">
      <c r="A52" s="174">
        <f>1+A47</f>
        <v>9</v>
      </c>
      <c r="B52" s="175" t="s">
        <v>166</v>
      </c>
      <c r="C52" s="176"/>
      <c r="D52" s="177"/>
      <c r="E52" s="176"/>
      <c r="F52" s="176"/>
    </row>
    <row r="53" spans="1:6" ht="38.25" x14ac:dyDescent="0.2">
      <c r="A53" s="174"/>
      <c r="B53" s="178" t="s">
        <v>167</v>
      </c>
      <c r="C53" s="176"/>
      <c r="D53" s="177"/>
      <c r="E53" s="176"/>
      <c r="F53" s="176"/>
    </row>
    <row r="54" spans="1:6" x14ac:dyDescent="0.2">
      <c r="A54" s="174"/>
      <c r="B54" s="178"/>
      <c r="C54" s="176">
        <v>8.9879999999999995</v>
      </c>
      <c r="D54" s="183" t="s">
        <v>154</v>
      </c>
      <c r="E54" s="298"/>
      <c r="F54" s="176">
        <f>+C54*E54</f>
        <v>0</v>
      </c>
    </row>
    <row r="55" spans="1:6" x14ac:dyDescent="0.2">
      <c r="A55" s="179"/>
      <c r="B55" s="180"/>
      <c r="C55" s="181"/>
      <c r="D55" s="182"/>
      <c r="E55" s="181"/>
      <c r="F55" s="181"/>
    </row>
    <row r="56" spans="1:6" x14ac:dyDescent="0.2">
      <c r="A56" s="170"/>
      <c r="B56" s="171"/>
      <c r="C56" s="172"/>
      <c r="D56" s="173"/>
      <c r="E56" s="172"/>
      <c r="F56" s="172"/>
    </row>
    <row r="57" spans="1:6" x14ac:dyDescent="0.2">
      <c r="A57" s="174">
        <f>1+A52</f>
        <v>10</v>
      </c>
      <c r="B57" s="175" t="s">
        <v>168</v>
      </c>
      <c r="C57" s="176"/>
      <c r="D57" s="177"/>
      <c r="E57" s="176"/>
      <c r="F57" s="176"/>
    </row>
    <row r="58" spans="1:6" x14ac:dyDescent="0.2">
      <c r="A58" s="174"/>
      <c r="B58" s="178" t="s">
        <v>169</v>
      </c>
      <c r="C58" s="176"/>
      <c r="D58" s="177"/>
      <c r="E58" s="176"/>
      <c r="F58" s="176"/>
    </row>
    <row r="59" spans="1:6" x14ac:dyDescent="0.2">
      <c r="A59" s="174"/>
      <c r="B59" s="178"/>
      <c r="C59" s="176">
        <v>147.8235</v>
      </c>
      <c r="D59" s="183" t="s">
        <v>154</v>
      </c>
      <c r="E59" s="298"/>
      <c r="F59" s="176">
        <f>+C59*E59</f>
        <v>0</v>
      </c>
    </row>
    <row r="60" spans="1:6" x14ac:dyDescent="0.2">
      <c r="A60" s="179"/>
      <c r="B60" s="180"/>
      <c r="C60" s="181"/>
      <c r="D60" s="182"/>
      <c r="E60" s="181"/>
      <c r="F60" s="181"/>
    </row>
    <row r="61" spans="1:6" x14ac:dyDescent="0.2">
      <c r="A61" s="170"/>
      <c r="B61" s="171"/>
      <c r="C61" s="172"/>
      <c r="D61" s="173"/>
      <c r="E61" s="172"/>
      <c r="F61" s="172"/>
    </row>
    <row r="62" spans="1:6" x14ac:dyDescent="0.2">
      <c r="A62" s="174">
        <f>1+A57</f>
        <v>11</v>
      </c>
      <c r="B62" s="175" t="s">
        <v>170</v>
      </c>
      <c r="C62" s="176"/>
      <c r="D62" s="177"/>
      <c r="E62" s="176"/>
      <c r="F62" s="176"/>
    </row>
    <row r="63" spans="1:6" ht="25.5" x14ac:dyDescent="0.2">
      <c r="A63" s="174"/>
      <c r="B63" s="178" t="s">
        <v>171</v>
      </c>
      <c r="C63" s="176"/>
      <c r="D63" s="177"/>
      <c r="E63" s="176"/>
      <c r="F63" s="176"/>
    </row>
    <row r="64" spans="1:6" x14ac:dyDescent="0.2">
      <c r="A64" s="174"/>
      <c r="B64" s="178"/>
      <c r="C64" s="176">
        <v>5.61</v>
      </c>
      <c r="D64" s="183" t="s">
        <v>154</v>
      </c>
      <c r="E64" s="298"/>
      <c r="F64" s="176">
        <f>+C64*E64</f>
        <v>0</v>
      </c>
    </row>
    <row r="65" spans="1:6" x14ac:dyDescent="0.2">
      <c r="A65" s="179"/>
      <c r="B65" s="180"/>
      <c r="C65" s="181"/>
      <c r="D65" s="182"/>
      <c r="E65" s="181"/>
      <c r="F65" s="181"/>
    </row>
    <row r="66" spans="1:6" x14ac:dyDescent="0.2">
      <c r="A66" s="170"/>
      <c r="B66" s="171"/>
      <c r="C66" s="172"/>
      <c r="D66" s="173"/>
      <c r="E66" s="172"/>
      <c r="F66" s="172"/>
    </row>
    <row r="67" spans="1:6" ht="25.5" x14ac:dyDescent="0.2">
      <c r="A67" s="174">
        <f>1+A62</f>
        <v>12</v>
      </c>
      <c r="B67" s="175" t="s">
        <v>172</v>
      </c>
      <c r="C67" s="176"/>
      <c r="D67" s="177"/>
      <c r="E67" s="176"/>
      <c r="F67" s="176"/>
    </row>
    <row r="68" spans="1:6" ht="25.5" x14ac:dyDescent="0.2">
      <c r="A68" s="174"/>
      <c r="B68" s="178" t="s">
        <v>173</v>
      </c>
      <c r="C68" s="176"/>
      <c r="D68" s="177"/>
      <c r="E68" s="176"/>
      <c r="F68" s="176"/>
    </row>
    <row r="69" spans="1:6" x14ac:dyDescent="0.2">
      <c r="A69" s="174"/>
      <c r="B69" s="178"/>
      <c r="C69" s="176">
        <v>1.1599999999999999</v>
      </c>
      <c r="D69" s="183" t="s">
        <v>154</v>
      </c>
      <c r="E69" s="298"/>
      <c r="F69" s="176">
        <f>+C69*E69</f>
        <v>0</v>
      </c>
    </row>
    <row r="70" spans="1:6" x14ac:dyDescent="0.2">
      <c r="A70" s="179"/>
      <c r="B70" s="180"/>
      <c r="C70" s="181"/>
      <c r="D70" s="182"/>
      <c r="E70" s="181"/>
      <c r="F70" s="181"/>
    </row>
    <row r="71" spans="1:6" x14ac:dyDescent="0.2">
      <c r="A71" s="170"/>
      <c r="B71" s="171"/>
      <c r="C71" s="172"/>
      <c r="D71" s="173"/>
      <c r="E71" s="172"/>
      <c r="F71" s="172"/>
    </row>
    <row r="72" spans="1:6" x14ac:dyDescent="0.2">
      <c r="A72" s="174">
        <f>1+A67</f>
        <v>13</v>
      </c>
      <c r="B72" s="175" t="s">
        <v>174</v>
      </c>
      <c r="C72" s="176"/>
      <c r="D72" s="177"/>
      <c r="E72" s="176"/>
      <c r="F72" s="176"/>
    </row>
    <row r="73" spans="1:6" ht="51" x14ac:dyDescent="0.2">
      <c r="A73" s="174"/>
      <c r="B73" s="178" t="s">
        <v>175</v>
      </c>
      <c r="C73" s="176"/>
      <c r="D73" s="177"/>
      <c r="E73" s="176"/>
      <c r="F73" s="176"/>
    </row>
    <row r="74" spans="1:6" x14ac:dyDescent="0.2">
      <c r="A74" s="174"/>
      <c r="B74" s="178"/>
      <c r="C74" s="176">
        <v>1.21</v>
      </c>
      <c r="D74" s="183" t="s">
        <v>154</v>
      </c>
      <c r="E74" s="298"/>
      <c r="F74" s="176">
        <f>+C74*E74</f>
        <v>0</v>
      </c>
    </row>
    <row r="75" spans="1:6" x14ac:dyDescent="0.2">
      <c r="A75" s="179"/>
      <c r="B75" s="180"/>
      <c r="C75" s="181"/>
      <c r="D75" s="182"/>
      <c r="E75" s="181"/>
      <c r="F75" s="181"/>
    </row>
    <row r="76" spans="1:6" x14ac:dyDescent="0.2">
      <c r="A76" s="170"/>
      <c r="B76" s="171"/>
      <c r="C76" s="172"/>
      <c r="D76" s="173"/>
      <c r="E76" s="172"/>
      <c r="F76" s="172"/>
    </row>
    <row r="77" spans="1:6" ht="25.5" x14ac:dyDescent="0.2">
      <c r="A77" s="174">
        <f>1+A72</f>
        <v>14</v>
      </c>
      <c r="B77" s="175" t="s">
        <v>176</v>
      </c>
      <c r="C77" s="176"/>
      <c r="D77" s="177"/>
      <c r="E77" s="184"/>
      <c r="F77" s="184"/>
    </row>
    <row r="78" spans="1:6" ht="76.5" x14ac:dyDescent="0.2">
      <c r="A78" s="174"/>
      <c r="B78" s="178" t="s">
        <v>177</v>
      </c>
      <c r="C78" s="176"/>
      <c r="D78" s="177"/>
      <c r="E78" s="184"/>
      <c r="F78" s="184"/>
    </row>
    <row r="79" spans="1:6" x14ac:dyDescent="0.2">
      <c r="A79" s="174"/>
      <c r="B79" s="178"/>
      <c r="C79" s="176">
        <v>44.61</v>
      </c>
      <c r="D79" s="177" t="s">
        <v>154</v>
      </c>
      <c r="E79" s="298"/>
      <c r="F79" s="176">
        <f>+C79*E79</f>
        <v>0</v>
      </c>
    </row>
    <row r="80" spans="1:6" x14ac:dyDescent="0.2">
      <c r="A80" s="179"/>
      <c r="B80" s="180"/>
      <c r="C80" s="181"/>
      <c r="D80" s="182"/>
      <c r="E80" s="181"/>
      <c r="F80" s="181"/>
    </row>
    <row r="81" spans="1:6" x14ac:dyDescent="0.2">
      <c r="A81" s="170"/>
      <c r="B81" s="171"/>
      <c r="C81" s="172"/>
      <c r="D81" s="173"/>
      <c r="E81" s="172"/>
      <c r="F81" s="172"/>
    </row>
    <row r="82" spans="1:6" ht="25.5" x14ac:dyDescent="0.2">
      <c r="A82" s="174">
        <f>1+A77</f>
        <v>15</v>
      </c>
      <c r="B82" s="175" t="s">
        <v>178</v>
      </c>
      <c r="C82" s="176"/>
      <c r="D82" s="177"/>
      <c r="E82" s="176"/>
      <c r="F82" s="176"/>
    </row>
    <row r="83" spans="1:6" ht="38.25" x14ac:dyDescent="0.2">
      <c r="A83" s="174"/>
      <c r="B83" s="178" t="s">
        <v>179</v>
      </c>
      <c r="C83" s="176"/>
      <c r="D83" s="177"/>
      <c r="E83" s="176"/>
      <c r="F83" s="176"/>
    </row>
    <row r="84" spans="1:6" x14ac:dyDescent="0.2">
      <c r="A84" s="174"/>
      <c r="B84" s="178"/>
      <c r="C84" s="176">
        <v>17.490199999999998</v>
      </c>
      <c r="D84" s="183" t="s">
        <v>154</v>
      </c>
      <c r="E84" s="298"/>
      <c r="F84" s="176">
        <f>+C84*E84</f>
        <v>0</v>
      </c>
    </row>
    <row r="85" spans="1:6" x14ac:dyDescent="0.2">
      <c r="A85" s="179"/>
      <c r="B85" s="180"/>
      <c r="C85" s="181"/>
      <c r="D85" s="182"/>
      <c r="E85" s="181"/>
      <c r="F85" s="181"/>
    </row>
    <row r="86" spans="1:6" x14ac:dyDescent="0.2">
      <c r="A86" s="170"/>
      <c r="B86" s="171"/>
      <c r="C86" s="172"/>
      <c r="D86" s="173"/>
      <c r="E86" s="172"/>
      <c r="F86" s="172"/>
    </row>
    <row r="87" spans="1:6" ht="25.5" x14ac:dyDescent="0.2">
      <c r="A87" s="174">
        <f>1+A82</f>
        <v>16</v>
      </c>
      <c r="B87" s="175" t="s">
        <v>180</v>
      </c>
      <c r="C87" s="176"/>
      <c r="D87" s="177"/>
      <c r="E87" s="176"/>
      <c r="F87" s="176"/>
    </row>
    <row r="88" spans="1:6" ht="38.25" x14ac:dyDescent="0.2">
      <c r="A88" s="174"/>
      <c r="B88" s="178" t="s">
        <v>196</v>
      </c>
      <c r="C88" s="176"/>
      <c r="D88" s="177"/>
      <c r="E88" s="176"/>
      <c r="F88" s="176"/>
    </row>
    <row r="89" spans="1:6" x14ac:dyDescent="0.2">
      <c r="A89" s="174"/>
      <c r="B89" s="178"/>
      <c r="C89" s="176">
        <v>24</v>
      </c>
      <c r="D89" s="183" t="s">
        <v>108</v>
      </c>
      <c r="E89" s="298"/>
      <c r="F89" s="176">
        <f>+C89*E89</f>
        <v>0</v>
      </c>
    </row>
    <row r="90" spans="1:6" x14ac:dyDescent="0.2">
      <c r="A90" s="179"/>
      <c r="B90" s="180"/>
      <c r="C90" s="181"/>
      <c r="D90" s="182"/>
      <c r="E90" s="181"/>
      <c r="F90" s="181"/>
    </row>
    <row r="91" spans="1:6" x14ac:dyDescent="0.2">
      <c r="A91" s="170"/>
      <c r="B91" s="171"/>
      <c r="C91" s="172"/>
      <c r="D91" s="173"/>
      <c r="E91" s="172"/>
      <c r="F91" s="172"/>
    </row>
    <row r="92" spans="1:6" x14ac:dyDescent="0.2">
      <c r="A92" s="174">
        <f>1+A87</f>
        <v>17</v>
      </c>
      <c r="B92" s="175" t="s">
        <v>197</v>
      </c>
      <c r="C92" s="176"/>
      <c r="D92" s="177"/>
      <c r="E92" s="176"/>
      <c r="F92" s="176"/>
    </row>
    <row r="93" spans="1:6" ht="63.75" x14ac:dyDescent="0.2">
      <c r="A93" s="174"/>
      <c r="B93" s="178" t="s">
        <v>198</v>
      </c>
      <c r="C93" s="176"/>
      <c r="D93" s="177"/>
      <c r="E93" s="176"/>
      <c r="F93" s="176"/>
    </row>
    <row r="94" spans="1:6" x14ac:dyDescent="0.2">
      <c r="A94" s="174"/>
      <c r="B94" s="178"/>
      <c r="C94" s="176">
        <v>13</v>
      </c>
      <c r="D94" s="183" t="s">
        <v>108</v>
      </c>
      <c r="E94" s="298"/>
      <c r="F94" s="176">
        <f>+C94*E94</f>
        <v>0</v>
      </c>
    </row>
    <row r="95" spans="1:6" x14ac:dyDescent="0.2">
      <c r="A95" s="179"/>
      <c r="B95" s="180"/>
      <c r="C95" s="181"/>
      <c r="D95" s="182"/>
      <c r="E95" s="181"/>
      <c r="F95" s="181"/>
    </row>
    <row r="96" spans="1:6" x14ac:dyDescent="0.2">
      <c r="A96" s="170"/>
      <c r="B96" s="171"/>
      <c r="C96" s="172"/>
      <c r="D96" s="173"/>
      <c r="E96" s="172"/>
      <c r="F96" s="172"/>
    </row>
    <row r="97" spans="1:6" x14ac:dyDescent="0.2">
      <c r="A97" s="174">
        <f>1+A92</f>
        <v>18</v>
      </c>
      <c r="B97" s="175" t="s">
        <v>199</v>
      </c>
      <c r="C97" s="176"/>
      <c r="D97" s="177"/>
      <c r="E97" s="176"/>
      <c r="F97" s="176"/>
    </row>
    <row r="98" spans="1:6" ht="51" x14ac:dyDescent="0.2">
      <c r="A98" s="174"/>
      <c r="B98" s="178" t="s">
        <v>200</v>
      </c>
      <c r="C98" s="176"/>
      <c r="D98" s="177"/>
      <c r="E98" s="176"/>
      <c r="F98" s="176"/>
    </row>
    <row r="99" spans="1:6" x14ac:dyDescent="0.2">
      <c r="A99" s="174"/>
      <c r="B99" s="178"/>
      <c r="C99" s="176">
        <v>16</v>
      </c>
      <c r="D99" s="183" t="s">
        <v>108</v>
      </c>
      <c r="E99" s="298"/>
      <c r="F99" s="176">
        <f>+C99*E99</f>
        <v>0</v>
      </c>
    </row>
    <row r="100" spans="1:6" x14ac:dyDescent="0.2">
      <c r="A100" s="179"/>
      <c r="B100" s="180"/>
      <c r="C100" s="181"/>
      <c r="D100" s="182"/>
      <c r="E100" s="181"/>
      <c r="F100" s="181"/>
    </row>
    <row r="101" spans="1:6" x14ac:dyDescent="0.2">
      <c r="A101" s="170"/>
      <c r="B101" s="171"/>
      <c r="C101" s="172"/>
      <c r="D101" s="173"/>
      <c r="E101" s="172"/>
      <c r="F101" s="172"/>
    </row>
    <row r="102" spans="1:6" x14ac:dyDescent="0.2">
      <c r="A102" s="174">
        <f>1+A97</f>
        <v>19</v>
      </c>
      <c r="B102" s="175" t="s">
        <v>181</v>
      </c>
      <c r="C102" s="176"/>
      <c r="D102" s="177"/>
      <c r="E102" s="176"/>
      <c r="F102" s="176"/>
    </row>
    <row r="103" spans="1:6" ht="76.5" x14ac:dyDescent="0.2">
      <c r="A103" s="174"/>
      <c r="B103" s="178" t="s">
        <v>201</v>
      </c>
      <c r="C103" s="176"/>
      <c r="D103" s="177"/>
      <c r="E103" s="176"/>
      <c r="F103" s="176"/>
    </row>
    <row r="104" spans="1:6" x14ac:dyDescent="0.2">
      <c r="A104" s="174"/>
      <c r="B104" s="178"/>
      <c r="C104" s="176">
        <v>29</v>
      </c>
      <c r="D104" s="183" t="s">
        <v>108</v>
      </c>
      <c r="E104" s="298"/>
      <c r="F104" s="176">
        <f>+C104*E104</f>
        <v>0</v>
      </c>
    </row>
    <row r="105" spans="1:6" x14ac:dyDescent="0.2">
      <c r="A105" s="179"/>
      <c r="B105" s="180"/>
      <c r="C105" s="181"/>
      <c r="D105" s="182"/>
      <c r="E105" s="181"/>
      <c r="F105" s="181"/>
    </row>
    <row r="106" spans="1:6" x14ac:dyDescent="0.2">
      <c r="A106" s="170"/>
      <c r="B106" s="171"/>
      <c r="C106" s="172"/>
      <c r="D106" s="173"/>
      <c r="E106" s="172"/>
      <c r="F106" s="172"/>
    </row>
    <row r="107" spans="1:6" x14ac:dyDescent="0.2">
      <c r="A107" s="174">
        <f>1+A102</f>
        <v>20</v>
      </c>
      <c r="B107" s="175" t="s">
        <v>182</v>
      </c>
      <c r="C107" s="176"/>
      <c r="D107" s="177"/>
      <c r="E107" s="176"/>
      <c r="F107" s="176"/>
    </row>
    <row r="108" spans="1:6" ht="51" x14ac:dyDescent="0.2">
      <c r="A108" s="174"/>
      <c r="B108" s="178" t="s">
        <v>183</v>
      </c>
      <c r="C108" s="176"/>
      <c r="D108" s="177"/>
      <c r="E108" s="176"/>
      <c r="F108" s="176"/>
    </row>
    <row r="109" spans="1:6" x14ac:dyDescent="0.2">
      <c r="A109" s="174"/>
      <c r="B109" s="178"/>
      <c r="C109" s="176">
        <v>6</v>
      </c>
      <c r="D109" s="177" t="s">
        <v>108</v>
      </c>
      <c r="E109" s="298"/>
      <c r="F109" s="176">
        <f>+C109*E109</f>
        <v>0</v>
      </c>
    </row>
    <row r="110" spans="1:6" x14ac:dyDescent="0.2">
      <c r="A110" s="179"/>
      <c r="B110" s="180"/>
      <c r="C110" s="181"/>
      <c r="D110" s="182"/>
      <c r="E110" s="181"/>
      <c r="F110" s="181"/>
    </row>
    <row r="111" spans="1:6" x14ac:dyDescent="0.2">
      <c r="A111" s="170"/>
      <c r="B111" s="171"/>
      <c r="C111" s="172"/>
      <c r="D111" s="173"/>
      <c r="E111" s="172"/>
      <c r="F111" s="172"/>
    </row>
    <row r="112" spans="1:6" x14ac:dyDescent="0.2">
      <c r="A112" s="174">
        <f>1+A107</f>
        <v>21</v>
      </c>
      <c r="B112" s="175" t="s">
        <v>184</v>
      </c>
      <c r="C112" s="176"/>
      <c r="D112" s="177"/>
      <c r="E112" s="176"/>
      <c r="F112" s="176"/>
    </row>
    <row r="113" spans="1:6" ht="63.75" x14ac:dyDescent="0.2">
      <c r="A113" s="174"/>
      <c r="B113" s="178" t="s">
        <v>185</v>
      </c>
      <c r="C113" s="176"/>
      <c r="D113" s="177"/>
      <c r="E113" s="176"/>
      <c r="F113" s="176"/>
    </row>
    <row r="114" spans="1:6" x14ac:dyDescent="0.2">
      <c r="A114" s="174"/>
      <c r="B114" s="178"/>
      <c r="C114" s="176">
        <v>56.594000000000001</v>
      </c>
      <c r="D114" s="177" t="s">
        <v>154</v>
      </c>
      <c r="E114" s="298"/>
      <c r="F114" s="176">
        <f>+C114*E114</f>
        <v>0</v>
      </c>
    </row>
    <row r="115" spans="1:6" x14ac:dyDescent="0.2">
      <c r="A115" s="179"/>
      <c r="B115" s="180"/>
      <c r="C115" s="181"/>
      <c r="D115" s="182"/>
      <c r="E115" s="181"/>
      <c r="F115" s="181"/>
    </row>
    <row r="116" spans="1:6" x14ac:dyDescent="0.2">
      <c r="A116" s="170"/>
      <c r="B116" s="171"/>
      <c r="C116" s="172"/>
      <c r="D116" s="173"/>
      <c r="E116" s="172"/>
      <c r="F116" s="172"/>
    </row>
    <row r="117" spans="1:6" x14ac:dyDescent="0.2">
      <c r="A117" s="174">
        <f>1+A112</f>
        <v>22</v>
      </c>
      <c r="B117" s="175" t="s">
        <v>186</v>
      </c>
      <c r="C117" s="176"/>
      <c r="D117" s="177"/>
      <c r="E117" s="176"/>
      <c r="F117" s="176"/>
    </row>
    <row r="118" spans="1:6" x14ac:dyDescent="0.2">
      <c r="A118" s="174"/>
      <c r="B118" s="178" t="s">
        <v>187</v>
      </c>
      <c r="C118" s="176"/>
      <c r="D118" s="177"/>
      <c r="E118" s="176"/>
      <c r="F118" s="176"/>
    </row>
    <row r="119" spans="1:6" x14ac:dyDescent="0.2">
      <c r="A119" s="174"/>
      <c r="B119" s="178"/>
      <c r="C119" s="176">
        <v>56.594000000000001</v>
      </c>
      <c r="D119" s="177" t="s">
        <v>154</v>
      </c>
      <c r="E119" s="298"/>
      <c r="F119" s="176">
        <f>+C119*E119</f>
        <v>0</v>
      </c>
    </row>
    <row r="120" spans="1:6" x14ac:dyDescent="0.2">
      <c r="A120" s="179"/>
      <c r="B120" s="180"/>
      <c r="C120" s="181"/>
      <c r="D120" s="182"/>
      <c r="E120" s="181"/>
      <c r="F120" s="181"/>
    </row>
    <row r="121" spans="1:6" x14ac:dyDescent="0.2">
      <c r="A121" s="170"/>
      <c r="B121" s="171"/>
      <c r="C121" s="172"/>
      <c r="D121" s="173"/>
      <c r="E121" s="172"/>
      <c r="F121" s="172"/>
    </row>
    <row r="122" spans="1:6" x14ac:dyDescent="0.2">
      <c r="A122" s="174">
        <f>1+A117</f>
        <v>23</v>
      </c>
      <c r="B122" s="175" t="s">
        <v>188</v>
      </c>
      <c r="C122" s="176"/>
      <c r="D122" s="177"/>
      <c r="E122" s="176"/>
      <c r="F122" s="176"/>
    </row>
    <row r="123" spans="1:6" ht="76.5" x14ac:dyDescent="0.2">
      <c r="A123" s="174"/>
      <c r="B123" s="178" t="s">
        <v>189</v>
      </c>
      <c r="C123" s="176"/>
      <c r="D123" s="177"/>
      <c r="E123" s="176"/>
      <c r="F123" s="176"/>
    </row>
    <row r="124" spans="1:6" x14ac:dyDescent="0.2">
      <c r="A124" s="174"/>
      <c r="B124" s="178"/>
      <c r="C124" s="176">
        <v>1</v>
      </c>
      <c r="D124" s="177" t="s">
        <v>108</v>
      </c>
      <c r="E124" s="298"/>
      <c r="F124" s="176">
        <f>+C124*E124</f>
        <v>0</v>
      </c>
    </row>
    <row r="125" spans="1:6" x14ac:dyDescent="0.2">
      <c r="A125" s="179"/>
      <c r="B125" s="180"/>
      <c r="C125" s="181"/>
      <c r="D125" s="182"/>
      <c r="E125" s="181"/>
      <c r="F125" s="181"/>
    </row>
    <row r="126" spans="1:6" x14ac:dyDescent="0.2">
      <c r="A126" s="170"/>
      <c r="B126" s="171"/>
      <c r="C126" s="172"/>
      <c r="D126" s="173"/>
      <c r="E126" s="172"/>
      <c r="F126" s="172"/>
    </row>
    <row r="127" spans="1:6" x14ac:dyDescent="0.2">
      <c r="A127" s="174">
        <f>1+A122</f>
        <v>24</v>
      </c>
      <c r="B127" s="175" t="s">
        <v>190</v>
      </c>
      <c r="C127" s="176"/>
      <c r="D127" s="177"/>
      <c r="E127" s="176"/>
      <c r="F127" s="176"/>
    </row>
    <row r="128" spans="1:6" ht="89.25" x14ac:dyDescent="0.2">
      <c r="A128" s="174"/>
      <c r="B128" s="178" t="s">
        <v>191</v>
      </c>
      <c r="C128" s="176"/>
      <c r="D128" s="177"/>
      <c r="E128" s="176"/>
      <c r="F128" s="176"/>
    </row>
    <row r="129" spans="1:6" x14ac:dyDescent="0.2">
      <c r="A129" s="174"/>
      <c r="B129" s="178"/>
      <c r="C129" s="176">
        <v>1</v>
      </c>
      <c r="D129" s="177" t="s">
        <v>108</v>
      </c>
      <c r="E129" s="298"/>
      <c r="F129" s="176">
        <f>+C129*E129</f>
        <v>0</v>
      </c>
    </row>
    <row r="130" spans="1:6" x14ac:dyDescent="0.2">
      <c r="A130" s="188"/>
      <c r="B130" s="180"/>
      <c r="C130" s="181"/>
      <c r="D130" s="182"/>
      <c r="E130" s="181"/>
      <c r="F130" s="181"/>
    </row>
    <row r="131" spans="1:6" x14ac:dyDescent="0.2">
      <c r="A131" s="189"/>
      <c r="B131" s="190" t="s">
        <v>2</v>
      </c>
      <c r="C131" s="191"/>
      <c r="D131" s="192"/>
      <c r="E131" s="193" t="s">
        <v>37</v>
      </c>
      <c r="F131" s="193">
        <f>SUM(F11:F130)</f>
        <v>0</v>
      </c>
    </row>
    <row r="132" spans="1:6" x14ac:dyDescent="0.2">
      <c r="A132" s="194"/>
      <c r="B132" s="186"/>
      <c r="C132" s="195"/>
      <c r="D132" s="195"/>
      <c r="E132" s="151"/>
      <c r="F132" s="151"/>
    </row>
  </sheetData>
  <sheetProtection algorithmName="SHA-512" hashValue="zQlCkUddK0pr7XPsA/nWBK8ELO99atXZOVhb1INDsPf18L2viVVAas3S7DH9B4oJyfdHVLzSPrYIXKi6nz/mmw==" saltValue="2FYHs+dqJK/7soEQpbJbOQ==" spinCount="100000" sheet="1" objects="1" scenarios="1"/>
  <mergeCells count="1">
    <mergeCell ref="B8:E9"/>
  </mergeCells>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
&amp;RENLJ-SIR-174/25
</oddHeader>
    <oddFooter>&amp;C&amp;"Arial,Navadno"&amp;9&amp;P / &amp;N</oddFooter>
  </headerFooter>
  <rowBreaks count="4" manualBreakCount="4">
    <brk id="30" max="16383" man="1"/>
    <brk id="65" max="16383" man="1"/>
    <brk id="90" max="16383" man="1"/>
    <brk id="11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AFF4A9-9F8E-49D1-BCAB-E9A4B1355F78}">
  <sheetPr>
    <tabColor rgb="FFFFC000"/>
  </sheetPr>
  <dimension ref="A1:G48"/>
  <sheetViews>
    <sheetView zoomScaleNormal="100" zoomScaleSheetLayoutView="100" workbookViewId="0">
      <selection activeCell="E15" sqref="E15"/>
    </sheetView>
  </sheetViews>
  <sheetFormatPr defaultRowHeight="12.75" x14ac:dyDescent="0.2"/>
  <cols>
    <col min="1" max="1" width="6.7109375" style="200" customWidth="1"/>
    <col min="2" max="2" width="37.7109375" style="29" customWidth="1"/>
    <col min="3" max="4" width="6.7109375" style="200" customWidth="1"/>
    <col min="5" max="6" width="14.7109375" style="213" customWidth="1"/>
    <col min="7" max="7" width="0.140625" style="200" customWidth="1"/>
    <col min="8" max="256" width="9.140625" style="200"/>
    <col min="257" max="257" width="6" style="200" bestFit="1" customWidth="1"/>
    <col min="258" max="258" width="37.85546875" style="200" customWidth="1"/>
    <col min="259" max="259" width="6" style="200" bestFit="1" customWidth="1"/>
    <col min="260" max="260" width="6.7109375" style="200" customWidth="1"/>
    <col min="261" max="261" width="15.28515625" style="200" customWidth="1"/>
    <col min="262" max="262" width="13.42578125" style="200" customWidth="1"/>
    <col min="263" max="263" width="0.140625" style="200" customWidth="1"/>
    <col min="264" max="512" width="9.140625" style="200"/>
    <col min="513" max="513" width="6" style="200" bestFit="1" customWidth="1"/>
    <col min="514" max="514" width="37.85546875" style="200" customWidth="1"/>
    <col min="515" max="515" width="6" style="200" bestFit="1" customWidth="1"/>
    <col min="516" max="516" width="6.7109375" style="200" customWidth="1"/>
    <col min="517" max="517" width="15.28515625" style="200" customWidth="1"/>
    <col min="518" max="518" width="13.42578125" style="200" customWidth="1"/>
    <col min="519" max="519" width="0.140625" style="200" customWidth="1"/>
    <col min="520" max="768" width="9.140625" style="200"/>
    <col min="769" max="769" width="6" style="200" bestFit="1" customWidth="1"/>
    <col min="770" max="770" width="37.85546875" style="200" customWidth="1"/>
    <col min="771" max="771" width="6" style="200" bestFit="1" customWidth="1"/>
    <col min="772" max="772" width="6.7109375" style="200" customWidth="1"/>
    <col min="773" max="773" width="15.28515625" style="200" customWidth="1"/>
    <col min="774" max="774" width="13.42578125" style="200" customWidth="1"/>
    <col min="775" max="775" width="0.140625" style="200" customWidth="1"/>
    <col min="776" max="1024" width="9.140625" style="200"/>
    <col min="1025" max="1025" width="6" style="200" bestFit="1" customWidth="1"/>
    <col min="1026" max="1026" width="37.85546875" style="200" customWidth="1"/>
    <col min="1027" max="1027" width="6" style="200" bestFit="1" customWidth="1"/>
    <col min="1028" max="1028" width="6.7109375" style="200" customWidth="1"/>
    <col min="1029" max="1029" width="15.28515625" style="200" customWidth="1"/>
    <col min="1030" max="1030" width="13.42578125" style="200" customWidth="1"/>
    <col min="1031" max="1031" width="0.140625" style="200" customWidth="1"/>
    <col min="1032" max="1280" width="9.140625" style="200"/>
    <col min="1281" max="1281" width="6" style="200" bestFit="1" customWidth="1"/>
    <col min="1282" max="1282" width="37.85546875" style="200" customWidth="1"/>
    <col min="1283" max="1283" width="6" style="200" bestFit="1" customWidth="1"/>
    <col min="1284" max="1284" width="6.7109375" style="200" customWidth="1"/>
    <col min="1285" max="1285" width="15.28515625" style="200" customWidth="1"/>
    <col min="1286" max="1286" width="13.42578125" style="200" customWidth="1"/>
    <col min="1287" max="1287" width="0.140625" style="200" customWidth="1"/>
    <col min="1288" max="1536" width="9.140625" style="200"/>
    <col min="1537" max="1537" width="6" style="200" bestFit="1" customWidth="1"/>
    <col min="1538" max="1538" width="37.85546875" style="200" customWidth="1"/>
    <col min="1539" max="1539" width="6" style="200" bestFit="1" customWidth="1"/>
    <col min="1540" max="1540" width="6.7109375" style="200" customWidth="1"/>
    <col min="1541" max="1541" width="15.28515625" style="200" customWidth="1"/>
    <col min="1542" max="1542" width="13.42578125" style="200" customWidth="1"/>
    <col min="1543" max="1543" width="0.140625" style="200" customWidth="1"/>
    <col min="1544" max="1792" width="9.140625" style="200"/>
    <col min="1793" max="1793" width="6" style="200" bestFit="1" customWidth="1"/>
    <col min="1794" max="1794" width="37.85546875" style="200" customWidth="1"/>
    <col min="1795" max="1795" width="6" style="200" bestFit="1" customWidth="1"/>
    <col min="1796" max="1796" width="6.7109375" style="200" customWidth="1"/>
    <col min="1797" max="1797" width="15.28515625" style="200" customWidth="1"/>
    <col min="1798" max="1798" width="13.42578125" style="200" customWidth="1"/>
    <col min="1799" max="1799" width="0.140625" style="200" customWidth="1"/>
    <col min="1800" max="2048" width="9.140625" style="200"/>
    <col min="2049" max="2049" width="6" style="200" bestFit="1" customWidth="1"/>
    <col min="2050" max="2050" width="37.85546875" style="200" customWidth="1"/>
    <col min="2051" max="2051" width="6" style="200" bestFit="1" customWidth="1"/>
    <col min="2052" max="2052" width="6.7109375" style="200" customWidth="1"/>
    <col min="2053" max="2053" width="15.28515625" style="200" customWidth="1"/>
    <col min="2054" max="2054" width="13.42578125" style="200" customWidth="1"/>
    <col min="2055" max="2055" width="0.140625" style="200" customWidth="1"/>
    <col min="2056" max="2304" width="9.140625" style="200"/>
    <col min="2305" max="2305" width="6" style="200" bestFit="1" customWidth="1"/>
    <col min="2306" max="2306" width="37.85546875" style="200" customWidth="1"/>
    <col min="2307" max="2307" width="6" style="200" bestFit="1" customWidth="1"/>
    <col min="2308" max="2308" width="6.7109375" style="200" customWidth="1"/>
    <col min="2309" max="2309" width="15.28515625" style="200" customWidth="1"/>
    <col min="2310" max="2310" width="13.42578125" style="200" customWidth="1"/>
    <col min="2311" max="2311" width="0.140625" style="200" customWidth="1"/>
    <col min="2312" max="2560" width="9.140625" style="200"/>
    <col min="2561" max="2561" width="6" style="200" bestFit="1" customWidth="1"/>
    <col min="2562" max="2562" width="37.85546875" style="200" customWidth="1"/>
    <col min="2563" max="2563" width="6" style="200" bestFit="1" customWidth="1"/>
    <col min="2564" max="2564" width="6.7109375" style="200" customWidth="1"/>
    <col min="2565" max="2565" width="15.28515625" style="200" customWidth="1"/>
    <col min="2566" max="2566" width="13.42578125" style="200" customWidth="1"/>
    <col min="2567" max="2567" width="0.140625" style="200" customWidth="1"/>
    <col min="2568" max="2816" width="9.140625" style="200"/>
    <col min="2817" max="2817" width="6" style="200" bestFit="1" customWidth="1"/>
    <col min="2818" max="2818" width="37.85546875" style="200" customWidth="1"/>
    <col min="2819" max="2819" width="6" style="200" bestFit="1" customWidth="1"/>
    <col min="2820" max="2820" width="6.7109375" style="200" customWidth="1"/>
    <col min="2821" max="2821" width="15.28515625" style="200" customWidth="1"/>
    <col min="2822" max="2822" width="13.42578125" style="200" customWidth="1"/>
    <col min="2823" max="2823" width="0.140625" style="200" customWidth="1"/>
    <col min="2824" max="3072" width="9.140625" style="200"/>
    <col min="3073" max="3073" width="6" style="200" bestFit="1" customWidth="1"/>
    <col min="3074" max="3074" width="37.85546875" style="200" customWidth="1"/>
    <col min="3075" max="3075" width="6" style="200" bestFit="1" customWidth="1"/>
    <col min="3076" max="3076" width="6.7109375" style="200" customWidth="1"/>
    <col min="3077" max="3077" width="15.28515625" style="200" customWidth="1"/>
    <col min="3078" max="3078" width="13.42578125" style="200" customWidth="1"/>
    <col min="3079" max="3079" width="0.140625" style="200" customWidth="1"/>
    <col min="3080" max="3328" width="9.140625" style="200"/>
    <col min="3329" max="3329" width="6" style="200" bestFit="1" customWidth="1"/>
    <col min="3330" max="3330" width="37.85546875" style="200" customWidth="1"/>
    <col min="3331" max="3331" width="6" style="200" bestFit="1" customWidth="1"/>
    <col min="3332" max="3332" width="6.7109375" style="200" customWidth="1"/>
    <col min="3333" max="3333" width="15.28515625" style="200" customWidth="1"/>
    <col min="3334" max="3334" width="13.42578125" style="200" customWidth="1"/>
    <col min="3335" max="3335" width="0.140625" style="200" customWidth="1"/>
    <col min="3336" max="3584" width="9.140625" style="200"/>
    <col min="3585" max="3585" width="6" style="200" bestFit="1" customWidth="1"/>
    <col min="3586" max="3586" width="37.85546875" style="200" customWidth="1"/>
    <col min="3587" max="3587" width="6" style="200" bestFit="1" customWidth="1"/>
    <col min="3588" max="3588" width="6.7109375" style="200" customWidth="1"/>
    <col min="3589" max="3589" width="15.28515625" style="200" customWidth="1"/>
    <col min="3590" max="3590" width="13.42578125" style="200" customWidth="1"/>
    <col min="3591" max="3591" width="0.140625" style="200" customWidth="1"/>
    <col min="3592" max="3840" width="9.140625" style="200"/>
    <col min="3841" max="3841" width="6" style="200" bestFit="1" customWidth="1"/>
    <col min="3842" max="3842" width="37.85546875" style="200" customWidth="1"/>
    <col min="3843" max="3843" width="6" style="200" bestFit="1" customWidth="1"/>
    <col min="3844" max="3844" width="6.7109375" style="200" customWidth="1"/>
    <col min="3845" max="3845" width="15.28515625" style="200" customWidth="1"/>
    <col min="3846" max="3846" width="13.42578125" style="200" customWidth="1"/>
    <col min="3847" max="3847" width="0.140625" style="200" customWidth="1"/>
    <col min="3848" max="4096" width="9.140625" style="200"/>
    <col min="4097" max="4097" width="6" style="200" bestFit="1" customWidth="1"/>
    <col min="4098" max="4098" width="37.85546875" style="200" customWidth="1"/>
    <col min="4099" max="4099" width="6" style="200" bestFit="1" customWidth="1"/>
    <col min="4100" max="4100" width="6.7109375" style="200" customWidth="1"/>
    <col min="4101" max="4101" width="15.28515625" style="200" customWidth="1"/>
    <col min="4102" max="4102" width="13.42578125" style="200" customWidth="1"/>
    <col min="4103" max="4103" width="0.140625" style="200" customWidth="1"/>
    <col min="4104" max="4352" width="9.140625" style="200"/>
    <col min="4353" max="4353" width="6" style="200" bestFit="1" customWidth="1"/>
    <col min="4354" max="4354" width="37.85546875" style="200" customWidth="1"/>
    <col min="4355" max="4355" width="6" style="200" bestFit="1" customWidth="1"/>
    <col min="4356" max="4356" width="6.7109375" style="200" customWidth="1"/>
    <col min="4357" max="4357" width="15.28515625" style="200" customWidth="1"/>
    <col min="4358" max="4358" width="13.42578125" style="200" customWidth="1"/>
    <col min="4359" max="4359" width="0.140625" style="200" customWidth="1"/>
    <col min="4360" max="4608" width="9.140625" style="200"/>
    <col min="4609" max="4609" width="6" style="200" bestFit="1" customWidth="1"/>
    <col min="4610" max="4610" width="37.85546875" style="200" customWidth="1"/>
    <col min="4611" max="4611" width="6" style="200" bestFit="1" customWidth="1"/>
    <col min="4612" max="4612" width="6.7109375" style="200" customWidth="1"/>
    <col min="4613" max="4613" width="15.28515625" style="200" customWidth="1"/>
    <col min="4614" max="4614" width="13.42578125" style="200" customWidth="1"/>
    <col min="4615" max="4615" width="0.140625" style="200" customWidth="1"/>
    <col min="4616" max="4864" width="9.140625" style="200"/>
    <col min="4865" max="4865" width="6" style="200" bestFit="1" customWidth="1"/>
    <col min="4866" max="4866" width="37.85546875" style="200" customWidth="1"/>
    <col min="4867" max="4867" width="6" style="200" bestFit="1" customWidth="1"/>
    <col min="4868" max="4868" width="6.7109375" style="200" customWidth="1"/>
    <col min="4869" max="4869" width="15.28515625" style="200" customWidth="1"/>
    <col min="4870" max="4870" width="13.42578125" style="200" customWidth="1"/>
    <col min="4871" max="4871" width="0.140625" style="200" customWidth="1"/>
    <col min="4872" max="5120" width="9.140625" style="200"/>
    <col min="5121" max="5121" width="6" style="200" bestFit="1" customWidth="1"/>
    <col min="5122" max="5122" width="37.85546875" style="200" customWidth="1"/>
    <col min="5123" max="5123" width="6" style="200" bestFit="1" customWidth="1"/>
    <col min="5124" max="5124" width="6.7109375" style="200" customWidth="1"/>
    <col min="5125" max="5125" width="15.28515625" style="200" customWidth="1"/>
    <col min="5126" max="5126" width="13.42578125" style="200" customWidth="1"/>
    <col min="5127" max="5127" width="0.140625" style="200" customWidth="1"/>
    <col min="5128" max="5376" width="9.140625" style="200"/>
    <col min="5377" max="5377" width="6" style="200" bestFit="1" customWidth="1"/>
    <col min="5378" max="5378" width="37.85546875" style="200" customWidth="1"/>
    <col min="5379" max="5379" width="6" style="200" bestFit="1" customWidth="1"/>
    <col min="5380" max="5380" width="6.7109375" style="200" customWidth="1"/>
    <col min="5381" max="5381" width="15.28515625" style="200" customWidth="1"/>
    <col min="5382" max="5382" width="13.42578125" style="200" customWidth="1"/>
    <col min="5383" max="5383" width="0.140625" style="200" customWidth="1"/>
    <col min="5384" max="5632" width="9.140625" style="200"/>
    <col min="5633" max="5633" width="6" style="200" bestFit="1" customWidth="1"/>
    <col min="5634" max="5634" width="37.85546875" style="200" customWidth="1"/>
    <col min="5635" max="5635" width="6" style="200" bestFit="1" customWidth="1"/>
    <col min="5636" max="5636" width="6.7109375" style="200" customWidth="1"/>
    <col min="5637" max="5637" width="15.28515625" style="200" customWidth="1"/>
    <col min="5638" max="5638" width="13.42578125" style="200" customWidth="1"/>
    <col min="5639" max="5639" width="0.140625" style="200" customWidth="1"/>
    <col min="5640" max="5888" width="9.140625" style="200"/>
    <col min="5889" max="5889" width="6" style="200" bestFit="1" customWidth="1"/>
    <col min="5890" max="5890" width="37.85546875" style="200" customWidth="1"/>
    <col min="5891" max="5891" width="6" style="200" bestFit="1" customWidth="1"/>
    <col min="5892" max="5892" width="6.7109375" style="200" customWidth="1"/>
    <col min="5893" max="5893" width="15.28515625" style="200" customWidth="1"/>
    <col min="5894" max="5894" width="13.42578125" style="200" customWidth="1"/>
    <col min="5895" max="5895" width="0.140625" style="200" customWidth="1"/>
    <col min="5896" max="6144" width="9.140625" style="200"/>
    <col min="6145" max="6145" width="6" style="200" bestFit="1" customWidth="1"/>
    <col min="6146" max="6146" width="37.85546875" style="200" customWidth="1"/>
    <col min="6147" max="6147" width="6" style="200" bestFit="1" customWidth="1"/>
    <col min="6148" max="6148" width="6.7109375" style="200" customWidth="1"/>
    <col min="6149" max="6149" width="15.28515625" style="200" customWidth="1"/>
    <col min="6150" max="6150" width="13.42578125" style="200" customWidth="1"/>
    <col min="6151" max="6151" width="0.140625" style="200" customWidth="1"/>
    <col min="6152" max="6400" width="9.140625" style="200"/>
    <col min="6401" max="6401" width="6" style="200" bestFit="1" customWidth="1"/>
    <col min="6402" max="6402" width="37.85546875" style="200" customWidth="1"/>
    <col min="6403" max="6403" width="6" style="200" bestFit="1" customWidth="1"/>
    <col min="6404" max="6404" width="6.7109375" style="200" customWidth="1"/>
    <col min="6405" max="6405" width="15.28515625" style="200" customWidth="1"/>
    <col min="6406" max="6406" width="13.42578125" style="200" customWidth="1"/>
    <col min="6407" max="6407" width="0.140625" style="200" customWidth="1"/>
    <col min="6408" max="6656" width="9.140625" style="200"/>
    <col min="6657" max="6657" width="6" style="200" bestFit="1" customWidth="1"/>
    <col min="6658" max="6658" width="37.85546875" style="200" customWidth="1"/>
    <col min="6659" max="6659" width="6" style="200" bestFit="1" customWidth="1"/>
    <col min="6660" max="6660" width="6.7109375" style="200" customWidth="1"/>
    <col min="6661" max="6661" width="15.28515625" style="200" customWidth="1"/>
    <col min="6662" max="6662" width="13.42578125" style="200" customWidth="1"/>
    <col min="6663" max="6663" width="0.140625" style="200" customWidth="1"/>
    <col min="6664" max="6912" width="9.140625" style="200"/>
    <col min="6913" max="6913" width="6" style="200" bestFit="1" customWidth="1"/>
    <col min="6914" max="6914" width="37.85546875" style="200" customWidth="1"/>
    <col min="6915" max="6915" width="6" style="200" bestFit="1" customWidth="1"/>
    <col min="6916" max="6916" width="6.7109375" style="200" customWidth="1"/>
    <col min="6917" max="6917" width="15.28515625" style="200" customWidth="1"/>
    <col min="6918" max="6918" width="13.42578125" style="200" customWidth="1"/>
    <col min="6919" max="6919" width="0.140625" style="200" customWidth="1"/>
    <col min="6920" max="7168" width="9.140625" style="200"/>
    <col min="7169" max="7169" width="6" style="200" bestFit="1" customWidth="1"/>
    <col min="7170" max="7170" width="37.85546875" style="200" customWidth="1"/>
    <col min="7171" max="7171" width="6" style="200" bestFit="1" customWidth="1"/>
    <col min="7172" max="7172" width="6.7109375" style="200" customWidth="1"/>
    <col min="7173" max="7173" width="15.28515625" style="200" customWidth="1"/>
    <col min="7174" max="7174" width="13.42578125" style="200" customWidth="1"/>
    <col min="7175" max="7175" width="0.140625" style="200" customWidth="1"/>
    <col min="7176" max="7424" width="9.140625" style="200"/>
    <col min="7425" max="7425" width="6" style="200" bestFit="1" customWidth="1"/>
    <col min="7426" max="7426" width="37.85546875" style="200" customWidth="1"/>
    <col min="7427" max="7427" width="6" style="200" bestFit="1" customWidth="1"/>
    <col min="7428" max="7428" width="6.7109375" style="200" customWidth="1"/>
    <col min="7429" max="7429" width="15.28515625" style="200" customWidth="1"/>
    <col min="7430" max="7430" width="13.42578125" style="200" customWidth="1"/>
    <col min="7431" max="7431" width="0.140625" style="200" customWidth="1"/>
    <col min="7432" max="7680" width="9.140625" style="200"/>
    <col min="7681" max="7681" width="6" style="200" bestFit="1" customWidth="1"/>
    <col min="7682" max="7682" width="37.85546875" style="200" customWidth="1"/>
    <col min="7683" max="7683" width="6" style="200" bestFit="1" customWidth="1"/>
    <col min="7684" max="7684" width="6.7109375" style="200" customWidth="1"/>
    <col min="7685" max="7685" width="15.28515625" style="200" customWidth="1"/>
    <col min="7686" max="7686" width="13.42578125" style="200" customWidth="1"/>
    <col min="7687" max="7687" width="0.140625" style="200" customWidth="1"/>
    <col min="7688" max="7936" width="9.140625" style="200"/>
    <col min="7937" max="7937" width="6" style="200" bestFit="1" customWidth="1"/>
    <col min="7938" max="7938" width="37.85546875" style="200" customWidth="1"/>
    <col min="7939" max="7939" width="6" style="200" bestFit="1" customWidth="1"/>
    <col min="7940" max="7940" width="6.7109375" style="200" customWidth="1"/>
    <col min="7941" max="7941" width="15.28515625" style="200" customWidth="1"/>
    <col min="7942" max="7942" width="13.42578125" style="200" customWidth="1"/>
    <col min="7943" max="7943" width="0.140625" style="200" customWidth="1"/>
    <col min="7944" max="8192" width="9.140625" style="200"/>
    <col min="8193" max="8193" width="6" style="200" bestFit="1" customWidth="1"/>
    <col min="8194" max="8194" width="37.85546875" style="200" customWidth="1"/>
    <col min="8195" max="8195" width="6" style="200" bestFit="1" customWidth="1"/>
    <col min="8196" max="8196" width="6.7109375" style="200" customWidth="1"/>
    <col min="8197" max="8197" width="15.28515625" style="200" customWidth="1"/>
    <col min="8198" max="8198" width="13.42578125" style="200" customWidth="1"/>
    <col min="8199" max="8199" width="0.140625" style="200" customWidth="1"/>
    <col min="8200" max="8448" width="9.140625" style="200"/>
    <col min="8449" max="8449" width="6" style="200" bestFit="1" customWidth="1"/>
    <col min="8450" max="8450" width="37.85546875" style="200" customWidth="1"/>
    <col min="8451" max="8451" width="6" style="200" bestFit="1" customWidth="1"/>
    <col min="8452" max="8452" width="6.7109375" style="200" customWidth="1"/>
    <col min="8453" max="8453" width="15.28515625" style="200" customWidth="1"/>
    <col min="8454" max="8454" width="13.42578125" style="200" customWidth="1"/>
    <col min="8455" max="8455" width="0.140625" style="200" customWidth="1"/>
    <col min="8456" max="8704" width="9.140625" style="200"/>
    <col min="8705" max="8705" width="6" style="200" bestFit="1" customWidth="1"/>
    <col min="8706" max="8706" width="37.85546875" style="200" customWidth="1"/>
    <col min="8707" max="8707" width="6" style="200" bestFit="1" customWidth="1"/>
    <col min="8708" max="8708" width="6.7109375" style="200" customWidth="1"/>
    <col min="8709" max="8709" width="15.28515625" style="200" customWidth="1"/>
    <col min="8710" max="8710" width="13.42578125" style="200" customWidth="1"/>
    <col min="8711" max="8711" width="0.140625" style="200" customWidth="1"/>
    <col min="8712" max="8960" width="9.140625" style="200"/>
    <col min="8961" max="8961" width="6" style="200" bestFit="1" customWidth="1"/>
    <col min="8962" max="8962" width="37.85546875" style="200" customWidth="1"/>
    <col min="8963" max="8963" width="6" style="200" bestFit="1" customWidth="1"/>
    <col min="8964" max="8964" width="6.7109375" style="200" customWidth="1"/>
    <col min="8965" max="8965" width="15.28515625" style="200" customWidth="1"/>
    <col min="8966" max="8966" width="13.42578125" style="200" customWidth="1"/>
    <col min="8967" max="8967" width="0.140625" style="200" customWidth="1"/>
    <col min="8968" max="9216" width="9.140625" style="200"/>
    <col min="9217" max="9217" width="6" style="200" bestFit="1" customWidth="1"/>
    <col min="9218" max="9218" width="37.85546875" style="200" customWidth="1"/>
    <col min="9219" max="9219" width="6" style="200" bestFit="1" customWidth="1"/>
    <col min="9220" max="9220" width="6.7109375" style="200" customWidth="1"/>
    <col min="9221" max="9221" width="15.28515625" style="200" customWidth="1"/>
    <col min="9222" max="9222" width="13.42578125" style="200" customWidth="1"/>
    <col min="9223" max="9223" width="0.140625" style="200" customWidth="1"/>
    <col min="9224" max="9472" width="9.140625" style="200"/>
    <col min="9473" max="9473" width="6" style="200" bestFit="1" customWidth="1"/>
    <col min="9474" max="9474" width="37.85546875" style="200" customWidth="1"/>
    <col min="9475" max="9475" width="6" style="200" bestFit="1" customWidth="1"/>
    <col min="9476" max="9476" width="6.7109375" style="200" customWidth="1"/>
    <col min="9477" max="9477" width="15.28515625" style="200" customWidth="1"/>
    <col min="9478" max="9478" width="13.42578125" style="200" customWidth="1"/>
    <col min="9479" max="9479" width="0.140625" style="200" customWidth="1"/>
    <col min="9480" max="9728" width="9.140625" style="200"/>
    <col min="9729" max="9729" width="6" style="200" bestFit="1" customWidth="1"/>
    <col min="9730" max="9730" width="37.85546875" style="200" customWidth="1"/>
    <col min="9731" max="9731" width="6" style="200" bestFit="1" customWidth="1"/>
    <col min="9732" max="9732" width="6.7109375" style="200" customWidth="1"/>
    <col min="9733" max="9733" width="15.28515625" style="200" customWidth="1"/>
    <col min="9734" max="9734" width="13.42578125" style="200" customWidth="1"/>
    <col min="9735" max="9735" width="0.140625" style="200" customWidth="1"/>
    <col min="9736" max="9984" width="9.140625" style="200"/>
    <col min="9985" max="9985" width="6" style="200" bestFit="1" customWidth="1"/>
    <col min="9986" max="9986" width="37.85546875" style="200" customWidth="1"/>
    <col min="9987" max="9987" width="6" style="200" bestFit="1" customWidth="1"/>
    <col min="9988" max="9988" width="6.7109375" style="200" customWidth="1"/>
    <col min="9989" max="9989" width="15.28515625" style="200" customWidth="1"/>
    <col min="9990" max="9990" width="13.42578125" style="200" customWidth="1"/>
    <col min="9991" max="9991" width="0.140625" style="200" customWidth="1"/>
    <col min="9992" max="10240" width="9.140625" style="200"/>
    <col min="10241" max="10241" width="6" style="200" bestFit="1" customWidth="1"/>
    <col min="10242" max="10242" width="37.85546875" style="200" customWidth="1"/>
    <col min="10243" max="10243" width="6" style="200" bestFit="1" customWidth="1"/>
    <col min="10244" max="10244" width="6.7109375" style="200" customWidth="1"/>
    <col min="10245" max="10245" width="15.28515625" style="200" customWidth="1"/>
    <col min="10246" max="10246" width="13.42578125" style="200" customWidth="1"/>
    <col min="10247" max="10247" width="0.140625" style="200" customWidth="1"/>
    <col min="10248" max="10496" width="9.140625" style="200"/>
    <col min="10497" max="10497" width="6" style="200" bestFit="1" customWidth="1"/>
    <col min="10498" max="10498" width="37.85546875" style="200" customWidth="1"/>
    <col min="10499" max="10499" width="6" style="200" bestFit="1" customWidth="1"/>
    <col min="10500" max="10500" width="6.7109375" style="200" customWidth="1"/>
    <col min="10501" max="10501" width="15.28515625" style="200" customWidth="1"/>
    <col min="10502" max="10502" width="13.42578125" style="200" customWidth="1"/>
    <col min="10503" max="10503" width="0.140625" style="200" customWidth="1"/>
    <col min="10504" max="10752" width="9.140625" style="200"/>
    <col min="10753" max="10753" width="6" style="200" bestFit="1" customWidth="1"/>
    <col min="10754" max="10754" width="37.85546875" style="200" customWidth="1"/>
    <col min="10755" max="10755" width="6" style="200" bestFit="1" customWidth="1"/>
    <col min="10756" max="10756" width="6.7109375" style="200" customWidth="1"/>
    <col min="10757" max="10757" width="15.28515625" style="200" customWidth="1"/>
    <col min="10758" max="10758" width="13.42578125" style="200" customWidth="1"/>
    <col min="10759" max="10759" width="0.140625" style="200" customWidth="1"/>
    <col min="10760" max="11008" width="9.140625" style="200"/>
    <col min="11009" max="11009" width="6" style="200" bestFit="1" customWidth="1"/>
    <col min="11010" max="11010" width="37.85546875" style="200" customWidth="1"/>
    <col min="11011" max="11011" width="6" style="200" bestFit="1" customWidth="1"/>
    <col min="11012" max="11012" width="6.7109375" style="200" customWidth="1"/>
    <col min="11013" max="11013" width="15.28515625" style="200" customWidth="1"/>
    <col min="11014" max="11014" width="13.42578125" style="200" customWidth="1"/>
    <col min="11015" max="11015" width="0.140625" style="200" customWidth="1"/>
    <col min="11016" max="11264" width="9.140625" style="200"/>
    <col min="11265" max="11265" width="6" style="200" bestFit="1" customWidth="1"/>
    <col min="11266" max="11266" width="37.85546875" style="200" customWidth="1"/>
    <col min="11267" max="11267" width="6" style="200" bestFit="1" customWidth="1"/>
    <col min="11268" max="11268" width="6.7109375" style="200" customWidth="1"/>
    <col min="11269" max="11269" width="15.28515625" style="200" customWidth="1"/>
    <col min="11270" max="11270" width="13.42578125" style="200" customWidth="1"/>
    <col min="11271" max="11271" width="0.140625" style="200" customWidth="1"/>
    <col min="11272" max="11520" width="9.140625" style="200"/>
    <col min="11521" max="11521" width="6" style="200" bestFit="1" customWidth="1"/>
    <col min="11522" max="11522" width="37.85546875" style="200" customWidth="1"/>
    <col min="11523" max="11523" width="6" style="200" bestFit="1" customWidth="1"/>
    <col min="11524" max="11524" width="6.7109375" style="200" customWidth="1"/>
    <col min="11525" max="11525" width="15.28515625" style="200" customWidth="1"/>
    <col min="11526" max="11526" width="13.42578125" style="200" customWidth="1"/>
    <col min="11527" max="11527" width="0.140625" style="200" customWidth="1"/>
    <col min="11528" max="11776" width="9.140625" style="200"/>
    <col min="11777" max="11777" width="6" style="200" bestFit="1" customWidth="1"/>
    <col min="11778" max="11778" width="37.85546875" style="200" customWidth="1"/>
    <col min="11779" max="11779" width="6" style="200" bestFit="1" customWidth="1"/>
    <col min="11780" max="11780" width="6.7109375" style="200" customWidth="1"/>
    <col min="11781" max="11781" width="15.28515625" style="200" customWidth="1"/>
    <col min="11782" max="11782" width="13.42578125" style="200" customWidth="1"/>
    <col min="11783" max="11783" width="0.140625" style="200" customWidth="1"/>
    <col min="11784" max="12032" width="9.140625" style="200"/>
    <col min="12033" max="12033" width="6" style="200" bestFit="1" customWidth="1"/>
    <col min="12034" max="12034" width="37.85546875" style="200" customWidth="1"/>
    <col min="12035" max="12035" width="6" style="200" bestFit="1" customWidth="1"/>
    <col min="12036" max="12036" width="6.7109375" style="200" customWidth="1"/>
    <col min="12037" max="12037" width="15.28515625" style="200" customWidth="1"/>
    <col min="12038" max="12038" width="13.42578125" style="200" customWidth="1"/>
    <col min="12039" max="12039" width="0.140625" style="200" customWidth="1"/>
    <col min="12040" max="12288" width="9.140625" style="200"/>
    <col min="12289" max="12289" width="6" style="200" bestFit="1" customWidth="1"/>
    <col min="12290" max="12290" width="37.85546875" style="200" customWidth="1"/>
    <col min="12291" max="12291" width="6" style="200" bestFit="1" customWidth="1"/>
    <col min="12292" max="12292" width="6.7109375" style="200" customWidth="1"/>
    <col min="12293" max="12293" width="15.28515625" style="200" customWidth="1"/>
    <col min="12294" max="12294" width="13.42578125" style="200" customWidth="1"/>
    <col min="12295" max="12295" width="0.140625" style="200" customWidth="1"/>
    <col min="12296" max="12544" width="9.140625" style="200"/>
    <col min="12545" max="12545" width="6" style="200" bestFit="1" customWidth="1"/>
    <col min="12546" max="12546" width="37.85546875" style="200" customWidth="1"/>
    <col min="12547" max="12547" width="6" style="200" bestFit="1" customWidth="1"/>
    <col min="12548" max="12548" width="6.7109375" style="200" customWidth="1"/>
    <col min="12549" max="12549" width="15.28515625" style="200" customWidth="1"/>
    <col min="12550" max="12550" width="13.42578125" style="200" customWidth="1"/>
    <col min="12551" max="12551" width="0.140625" style="200" customWidth="1"/>
    <col min="12552" max="12800" width="9.140625" style="200"/>
    <col min="12801" max="12801" width="6" style="200" bestFit="1" customWidth="1"/>
    <col min="12802" max="12802" width="37.85546875" style="200" customWidth="1"/>
    <col min="12803" max="12803" width="6" style="200" bestFit="1" customWidth="1"/>
    <col min="12804" max="12804" width="6.7109375" style="200" customWidth="1"/>
    <col min="12805" max="12805" width="15.28515625" style="200" customWidth="1"/>
    <col min="12806" max="12806" width="13.42578125" style="200" customWidth="1"/>
    <col min="12807" max="12807" width="0.140625" style="200" customWidth="1"/>
    <col min="12808" max="13056" width="9.140625" style="200"/>
    <col min="13057" max="13057" width="6" style="200" bestFit="1" customWidth="1"/>
    <col min="13058" max="13058" width="37.85546875" style="200" customWidth="1"/>
    <col min="13059" max="13059" width="6" style="200" bestFit="1" customWidth="1"/>
    <col min="13060" max="13060" width="6.7109375" style="200" customWidth="1"/>
    <col min="13061" max="13061" width="15.28515625" style="200" customWidth="1"/>
    <col min="13062" max="13062" width="13.42578125" style="200" customWidth="1"/>
    <col min="13063" max="13063" width="0.140625" style="200" customWidth="1"/>
    <col min="13064" max="13312" width="9.140625" style="200"/>
    <col min="13313" max="13313" width="6" style="200" bestFit="1" customWidth="1"/>
    <col min="13314" max="13314" width="37.85546875" style="200" customWidth="1"/>
    <col min="13315" max="13315" width="6" style="200" bestFit="1" customWidth="1"/>
    <col min="13316" max="13316" width="6.7109375" style="200" customWidth="1"/>
    <col min="13317" max="13317" width="15.28515625" style="200" customWidth="1"/>
    <col min="13318" max="13318" width="13.42578125" style="200" customWidth="1"/>
    <col min="13319" max="13319" width="0.140625" style="200" customWidth="1"/>
    <col min="13320" max="13568" width="9.140625" style="200"/>
    <col min="13569" max="13569" width="6" style="200" bestFit="1" customWidth="1"/>
    <col min="13570" max="13570" width="37.85546875" style="200" customWidth="1"/>
    <col min="13571" max="13571" width="6" style="200" bestFit="1" customWidth="1"/>
    <col min="13572" max="13572" width="6.7109375" style="200" customWidth="1"/>
    <col min="13573" max="13573" width="15.28515625" style="200" customWidth="1"/>
    <col min="13574" max="13574" width="13.42578125" style="200" customWidth="1"/>
    <col min="13575" max="13575" width="0.140625" style="200" customWidth="1"/>
    <col min="13576" max="13824" width="9.140625" style="200"/>
    <col min="13825" max="13825" width="6" style="200" bestFit="1" customWidth="1"/>
    <col min="13826" max="13826" width="37.85546875" style="200" customWidth="1"/>
    <col min="13827" max="13827" width="6" style="200" bestFit="1" customWidth="1"/>
    <col min="13828" max="13828" width="6.7109375" style="200" customWidth="1"/>
    <col min="13829" max="13829" width="15.28515625" style="200" customWidth="1"/>
    <col min="13830" max="13830" width="13.42578125" style="200" customWidth="1"/>
    <col min="13831" max="13831" width="0.140625" style="200" customWidth="1"/>
    <col min="13832" max="14080" width="9.140625" style="200"/>
    <col min="14081" max="14081" width="6" style="200" bestFit="1" customWidth="1"/>
    <col min="14082" max="14082" width="37.85546875" style="200" customWidth="1"/>
    <col min="14083" max="14083" width="6" style="200" bestFit="1" customWidth="1"/>
    <col min="14084" max="14084" width="6.7109375" style="200" customWidth="1"/>
    <col min="14085" max="14085" width="15.28515625" style="200" customWidth="1"/>
    <col min="14086" max="14086" width="13.42578125" style="200" customWidth="1"/>
    <col min="14087" max="14087" width="0.140625" style="200" customWidth="1"/>
    <col min="14088" max="14336" width="9.140625" style="200"/>
    <col min="14337" max="14337" width="6" style="200" bestFit="1" customWidth="1"/>
    <col min="14338" max="14338" width="37.85546875" style="200" customWidth="1"/>
    <col min="14339" max="14339" width="6" style="200" bestFit="1" customWidth="1"/>
    <col min="14340" max="14340" width="6.7109375" style="200" customWidth="1"/>
    <col min="14341" max="14341" width="15.28515625" style="200" customWidth="1"/>
    <col min="14342" max="14342" width="13.42578125" style="200" customWidth="1"/>
    <col min="14343" max="14343" width="0.140625" style="200" customWidth="1"/>
    <col min="14344" max="14592" width="9.140625" style="200"/>
    <col min="14593" max="14593" width="6" style="200" bestFit="1" customWidth="1"/>
    <col min="14594" max="14594" width="37.85546875" style="200" customWidth="1"/>
    <col min="14595" max="14595" width="6" style="200" bestFit="1" customWidth="1"/>
    <col min="14596" max="14596" width="6.7109375" style="200" customWidth="1"/>
    <col min="14597" max="14597" width="15.28515625" style="200" customWidth="1"/>
    <col min="14598" max="14598" width="13.42578125" style="200" customWidth="1"/>
    <col min="14599" max="14599" width="0.140625" style="200" customWidth="1"/>
    <col min="14600" max="14848" width="9.140625" style="200"/>
    <col min="14849" max="14849" width="6" style="200" bestFit="1" customWidth="1"/>
    <col min="14850" max="14850" width="37.85546875" style="200" customWidth="1"/>
    <col min="14851" max="14851" width="6" style="200" bestFit="1" customWidth="1"/>
    <col min="14852" max="14852" width="6.7109375" style="200" customWidth="1"/>
    <col min="14853" max="14853" width="15.28515625" style="200" customWidth="1"/>
    <col min="14854" max="14854" width="13.42578125" style="200" customWidth="1"/>
    <col min="14855" max="14855" width="0.140625" style="200" customWidth="1"/>
    <col min="14856" max="15104" width="9.140625" style="200"/>
    <col min="15105" max="15105" width="6" style="200" bestFit="1" customWidth="1"/>
    <col min="15106" max="15106" width="37.85546875" style="200" customWidth="1"/>
    <col min="15107" max="15107" width="6" style="200" bestFit="1" customWidth="1"/>
    <col min="15108" max="15108" width="6.7109375" style="200" customWidth="1"/>
    <col min="15109" max="15109" width="15.28515625" style="200" customWidth="1"/>
    <col min="15110" max="15110" width="13.42578125" style="200" customWidth="1"/>
    <col min="15111" max="15111" width="0.140625" style="200" customWidth="1"/>
    <col min="15112" max="15360" width="9.140625" style="200"/>
    <col min="15361" max="15361" width="6" style="200" bestFit="1" customWidth="1"/>
    <col min="15362" max="15362" width="37.85546875" style="200" customWidth="1"/>
    <col min="15363" max="15363" width="6" style="200" bestFit="1" customWidth="1"/>
    <col min="15364" max="15364" width="6.7109375" style="200" customWidth="1"/>
    <col min="15365" max="15365" width="15.28515625" style="200" customWidth="1"/>
    <col min="15366" max="15366" width="13.42578125" style="200" customWidth="1"/>
    <col min="15367" max="15367" width="0.140625" style="200" customWidth="1"/>
    <col min="15368" max="15616" width="9.140625" style="200"/>
    <col min="15617" max="15617" width="6" style="200" bestFit="1" customWidth="1"/>
    <col min="15618" max="15618" width="37.85546875" style="200" customWidth="1"/>
    <col min="15619" max="15619" width="6" style="200" bestFit="1" customWidth="1"/>
    <col min="15620" max="15620" width="6.7109375" style="200" customWidth="1"/>
    <col min="15621" max="15621" width="15.28515625" style="200" customWidth="1"/>
    <col min="15622" max="15622" width="13.42578125" style="200" customWidth="1"/>
    <col min="15623" max="15623" width="0.140625" style="200" customWidth="1"/>
    <col min="15624" max="15872" width="9.140625" style="200"/>
    <col min="15873" max="15873" width="6" style="200" bestFit="1" customWidth="1"/>
    <col min="15874" max="15874" width="37.85546875" style="200" customWidth="1"/>
    <col min="15875" max="15875" width="6" style="200" bestFit="1" customWidth="1"/>
    <col min="15876" max="15876" width="6.7109375" style="200" customWidth="1"/>
    <col min="15877" max="15877" width="15.28515625" style="200" customWidth="1"/>
    <col min="15878" max="15878" width="13.42578125" style="200" customWidth="1"/>
    <col min="15879" max="15879" width="0.140625" style="200" customWidth="1"/>
    <col min="15880" max="16128" width="9.140625" style="200"/>
    <col min="16129" max="16129" width="6" style="200" bestFit="1" customWidth="1"/>
    <col min="16130" max="16130" width="37.85546875" style="200" customWidth="1"/>
    <col min="16131" max="16131" width="6" style="200" bestFit="1" customWidth="1"/>
    <col min="16132" max="16132" width="6.7109375" style="200" customWidth="1"/>
    <col min="16133" max="16133" width="15.28515625" style="200" customWidth="1"/>
    <col min="16134" max="16134" width="13.42578125" style="200" customWidth="1"/>
    <col min="16135" max="16135" width="0.140625" style="200" customWidth="1"/>
    <col min="16136" max="16384" width="9.140625" style="200"/>
  </cols>
  <sheetData>
    <row r="1" spans="1:7" ht="18" x14ac:dyDescent="0.25">
      <c r="A1" s="196"/>
      <c r="B1" s="197" t="s">
        <v>6</v>
      </c>
      <c r="C1" s="198"/>
      <c r="D1" s="198"/>
      <c r="E1" s="199"/>
      <c r="F1" s="199"/>
    </row>
    <row r="2" spans="1:7" ht="18" x14ac:dyDescent="0.25">
      <c r="A2" s="196"/>
      <c r="B2" s="197" t="s">
        <v>206</v>
      </c>
      <c r="C2" s="198"/>
      <c r="D2" s="198"/>
      <c r="E2" s="199"/>
      <c r="F2" s="199"/>
    </row>
    <row r="3" spans="1:7" s="29" customFormat="1" ht="77.25" thickBot="1" x14ac:dyDescent="0.25">
      <c r="A3" s="201" t="s">
        <v>0</v>
      </c>
      <c r="B3" s="202" t="s">
        <v>30</v>
      </c>
      <c r="C3" s="203" t="s">
        <v>8</v>
      </c>
      <c r="D3" s="204" t="s">
        <v>9</v>
      </c>
      <c r="E3" s="205" t="s">
        <v>34</v>
      </c>
      <c r="F3" s="205" t="s">
        <v>35</v>
      </c>
      <c r="G3" s="206"/>
    </row>
    <row r="4" spans="1:7" s="29" customFormat="1" ht="13.5" thickTop="1" x14ac:dyDescent="0.2">
      <c r="A4" s="207"/>
      <c r="B4" s="208"/>
      <c r="C4" s="209"/>
      <c r="D4" s="210"/>
      <c r="E4" s="211"/>
      <c r="F4" s="211"/>
      <c r="G4" s="206"/>
    </row>
    <row r="5" spans="1:7" s="215" customFormat="1" x14ac:dyDescent="0.2">
      <c r="A5" s="147">
        <v>1</v>
      </c>
      <c r="B5" s="64" t="s">
        <v>207</v>
      </c>
      <c r="C5" s="212"/>
      <c r="D5" s="200"/>
      <c r="E5" s="213"/>
      <c r="F5" s="213"/>
      <c r="G5" s="214"/>
    </row>
    <row r="6" spans="1:7" s="215" customFormat="1" x14ac:dyDescent="0.2">
      <c r="A6" s="147"/>
      <c r="B6" s="64"/>
      <c r="C6" s="212"/>
      <c r="D6" s="200"/>
      <c r="E6" s="213"/>
      <c r="F6" s="213"/>
      <c r="G6" s="214"/>
    </row>
    <row r="7" spans="1:7" s="215" customFormat="1" ht="25.5" x14ac:dyDescent="0.2">
      <c r="A7" s="216"/>
      <c r="B7" s="153" t="s">
        <v>208</v>
      </c>
      <c r="C7" s="28">
        <v>1</v>
      </c>
      <c r="D7" s="29" t="s">
        <v>1</v>
      </c>
      <c r="E7" s="299"/>
      <c r="F7" s="217">
        <f>C7*E7</f>
        <v>0</v>
      </c>
      <c r="G7" s="214"/>
    </row>
    <row r="8" spans="1:7" s="215" customFormat="1" x14ac:dyDescent="0.2">
      <c r="A8" s="216"/>
      <c r="B8" s="153"/>
      <c r="C8" s="28"/>
      <c r="D8" s="29"/>
      <c r="E8" s="218"/>
      <c r="F8" s="217"/>
      <c r="G8" s="214"/>
    </row>
    <row r="9" spans="1:7" s="215" customFormat="1" ht="38.25" x14ac:dyDescent="0.2">
      <c r="A9" s="216"/>
      <c r="B9" s="153" t="s">
        <v>209</v>
      </c>
      <c r="C9" s="28">
        <v>1</v>
      </c>
      <c r="D9" s="29" t="s">
        <v>1</v>
      </c>
      <c r="E9" s="299"/>
      <c r="F9" s="217">
        <f>C9*E9</f>
        <v>0</v>
      </c>
      <c r="G9" s="214"/>
    </row>
    <row r="10" spans="1:7" s="215" customFormat="1" x14ac:dyDescent="0.2">
      <c r="A10" s="216"/>
      <c r="B10" s="153"/>
      <c r="C10" s="28"/>
      <c r="D10" s="29"/>
      <c r="E10" s="218"/>
      <c r="F10" s="217"/>
      <c r="G10" s="214"/>
    </row>
    <row r="11" spans="1:7" s="215" customFormat="1" ht="25.5" x14ac:dyDescent="0.2">
      <c r="A11" s="216"/>
      <c r="B11" s="153" t="s">
        <v>210</v>
      </c>
      <c r="C11" s="28">
        <v>1</v>
      </c>
      <c r="D11" s="29" t="s">
        <v>1</v>
      </c>
      <c r="E11" s="299"/>
      <c r="F11" s="217">
        <f>C11*E11</f>
        <v>0</v>
      </c>
      <c r="G11" s="214"/>
    </row>
    <row r="12" spans="1:7" s="215" customFormat="1" x14ac:dyDescent="0.2">
      <c r="A12" s="216"/>
      <c r="B12" s="153"/>
      <c r="C12" s="28"/>
      <c r="D12" s="29"/>
      <c r="E12" s="217"/>
      <c r="F12" s="217"/>
      <c r="G12" s="214"/>
    </row>
    <row r="13" spans="1:7" s="215" customFormat="1" x14ac:dyDescent="0.2">
      <c r="A13" s="147">
        <v>2</v>
      </c>
      <c r="B13" s="64" t="s">
        <v>211</v>
      </c>
      <c r="C13" s="212"/>
      <c r="D13" s="200"/>
      <c r="E13" s="213"/>
      <c r="F13" s="213"/>
      <c r="G13" s="214"/>
    </row>
    <row r="14" spans="1:7" s="215" customFormat="1" ht="63.75" x14ac:dyDescent="0.2">
      <c r="A14" s="216"/>
      <c r="B14" s="153" t="s">
        <v>212</v>
      </c>
      <c r="C14" s="212"/>
      <c r="D14" s="200"/>
      <c r="E14" s="213"/>
      <c r="F14" s="213"/>
      <c r="G14" s="214"/>
    </row>
    <row r="15" spans="1:7" x14ac:dyDescent="0.2">
      <c r="A15" s="219"/>
      <c r="B15" s="220"/>
      <c r="C15" s="212">
        <v>1</v>
      </c>
      <c r="D15" s="200" t="s">
        <v>213</v>
      </c>
      <c r="E15" s="299"/>
      <c r="F15" s="151">
        <f>C15*E15</f>
        <v>0</v>
      </c>
    </row>
    <row r="16" spans="1:7" s="215" customFormat="1" x14ac:dyDescent="0.2">
      <c r="A16" s="216"/>
      <c r="B16" s="153"/>
      <c r="C16" s="28"/>
      <c r="D16" s="29"/>
      <c r="E16" s="217"/>
      <c r="F16" s="217"/>
      <c r="G16" s="214"/>
    </row>
    <row r="17" spans="1:7" s="215" customFormat="1" x14ac:dyDescent="0.2">
      <c r="A17" s="147">
        <v>3</v>
      </c>
      <c r="B17" s="64" t="s">
        <v>214</v>
      </c>
      <c r="C17" s="212"/>
      <c r="D17" s="200"/>
      <c r="E17" s="213"/>
      <c r="F17" s="213"/>
      <c r="G17" s="214"/>
    </row>
    <row r="18" spans="1:7" s="215" customFormat="1" ht="25.5" x14ac:dyDescent="0.2">
      <c r="A18" s="216"/>
      <c r="B18" s="153" t="s">
        <v>215</v>
      </c>
      <c r="C18" s="212"/>
      <c r="D18" s="200"/>
      <c r="E18" s="213"/>
      <c r="F18" s="213"/>
      <c r="G18" s="214"/>
    </row>
    <row r="19" spans="1:7" x14ac:dyDescent="0.2">
      <c r="A19" s="219"/>
      <c r="B19" s="220"/>
      <c r="C19" s="212">
        <v>1</v>
      </c>
      <c r="D19" s="200" t="s">
        <v>213</v>
      </c>
      <c r="E19" s="299"/>
      <c r="F19" s="151">
        <f>C19*E19</f>
        <v>0</v>
      </c>
    </row>
    <row r="20" spans="1:7" x14ac:dyDescent="0.2">
      <c r="A20" s="219"/>
      <c r="B20" s="220"/>
      <c r="C20" s="212"/>
      <c r="E20" s="151"/>
      <c r="F20" s="151"/>
    </row>
    <row r="21" spans="1:7" s="215" customFormat="1" x14ac:dyDescent="0.2">
      <c r="A21" s="147">
        <v>4</v>
      </c>
      <c r="B21" s="64" t="s">
        <v>216</v>
      </c>
      <c r="C21" s="212"/>
      <c r="D21" s="200"/>
      <c r="E21" s="213"/>
      <c r="F21" s="213"/>
      <c r="G21" s="214"/>
    </row>
    <row r="22" spans="1:7" s="215" customFormat="1" ht="38.25" x14ac:dyDescent="0.2">
      <c r="A22" s="216"/>
      <c r="B22" s="153" t="s">
        <v>217</v>
      </c>
      <c r="C22" s="212"/>
      <c r="D22" s="200"/>
      <c r="E22" s="213"/>
      <c r="F22" s="213"/>
      <c r="G22" s="214"/>
    </row>
    <row r="23" spans="1:7" x14ac:dyDescent="0.2">
      <c r="A23" s="219"/>
      <c r="B23" s="220"/>
      <c r="C23" s="212">
        <v>1</v>
      </c>
      <c r="D23" s="200" t="s">
        <v>213</v>
      </c>
      <c r="E23" s="299"/>
      <c r="F23" s="151">
        <f>C23*E23</f>
        <v>0</v>
      </c>
    </row>
    <row r="24" spans="1:7" x14ac:dyDescent="0.2">
      <c r="A24" s="219"/>
      <c r="B24" s="220"/>
      <c r="C24" s="212"/>
      <c r="E24" s="151"/>
      <c r="F24" s="151"/>
    </row>
    <row r="25" spans="1:7" s="215" customFormat="1" x14ac:dyDescent="0.2">
      <c r="A25" s="147">
        <v>5</v>
      </c>
      <c r="B25" s="64" t="s">
        <v>218</v>
      </c>
      <c r="C25" s="212"/>
      <c r="D25" s="200"/>
      <c r="E25" s="213"/>
      <c r="F25" s="213"/>
      <c r="G25" s="214"/>
    </row>
    <row r="26" spans="1:7" s="215" customFormat="1" x14ac:dyDescent="0.2">
      <c r="A26" s="216"/>
      <c r="B26" s="153" t="s">
        <v>219</v>
      </c>
      <c r="C26" s="212"/>
      <c r="D26" s="200"/>
      <c r="E26" s="213"/>
      <c r="F26" s="213"/>
      <c r="G26" s="214"/>
    </row>
    <row r="27" spans="1:7" x14ac:dyDescent="0.2">
      <c r="A27" s="219"/>
      <c r="B27" s="220"/>
      <c r="C27" s="212">
        <v>1</v>
      </c>
      <c r="D27" s="200" t="s">
        <v>1</v>
      </c>
      <c r="E27" s="299"/>
      <c r="F27" s="151">
        <f>C27*E27</f>
        <v>0</v>
      </c>
    </row>
    <row r="28" spans="1:7" x14ac:dyDescent="0.2">
      <c r="A28" s="219"/>
      <c r="B28" s="220"/>
      <c r="C28" s="212"/>
      <c r="E28" s="151"/>
      <c r="F28" s="151"/>
    </row>
    <row r="29" spans="1:7" s="215" customFormat="1" x14ac:dyDescent="0.2">
      <c r="A29" s="147">
        <v>6</v>
      </c>
      <c r="B29" s="64" t="s">
        <v>220</v>
      </c>
      <c r="C29" s="212"/>
      <c r="D29" s="200"/>
      <c r="E29" s="213"/>
      <c r="F29" s="213"/>
      <c r="G29" s="214"/>
    </row>
    <row r="30" spans="1:7" s="215" customFormat="1" ht="38.25" x14ac:dyDescent="0.2">
      <c r="A30" s="216"/>
      <c r="B30" s="153" t="s">
        <v>221</v>
      </c>
      <c r="C30" s="212"/>
      <c r="D30" s="200"/>
      <c r="E30" s="213"/>
      <c r="F30" s="213"/>
      <c r="G30" s="214"/>
    </row>
    <row r="31" spans="1:7" x14ac:dyDescent="0.2">
      <c r="A31" s="219"/>
      <c r="B31" s="220"/>
      <c r="C31" s="212">
        <v>1</v>
      </c>
      <c r="D31" s="200" t="s">
        <v>213</v>
      </c>
      <c r="E31" s="299"/>
      <c r="F31" s="151">
        <f>C31*E31</f>
        <v>0</v>
      </c>
    </row>
    <row r="32" spans="1:7" x14ac:dyDescent="0.2">
      <c r="A32" s="219"/>
      <c r="B32" s="220"/>
      <c r="C32" s="212"/>
      <c r="E32" s="151"/>
      <c r="F32" s="151"/>
    </row>
    <row r="33" spans="1:7" x14ac:dyDescent="0.2">
      <c r="A33" s="147">
        <v>7</v>
      </c>
      <c r="B33" s="64" t="s">
        <v>222</v>
      </c>
      <c r="C33" s="212"/>
      <c r="E33" s="151"/>
      <c r="F33" s="151"/>
    </row>
    <row r="34" spans="1:7" ht="38.25" x14ac:dyDescent="0.2">
      <c r="A34" s="216"/>
      <c r="B34" s="153" t="s">
        <v>223</v>
      </c>
      <c r="C34" s="212"/>
      <c r="F34" s="151"/>
    </row>
    <row r="35" spans="1:7" x14ac:dyDescent="0.2">
      <c r="A35" s="150"/>
      <c r="B35" s="71"/>
      <c r="C35" s="221"/>
      <c r="D35" s="222">
        <v>0.1</v>
      </c>
      <c r="E35" s="223">
        <f>SUM(F7:F31)</f>
        <v>0</v>
      </c>
      <c r="F35" s="151">
        <f>D35*E35</f>
        <v>0</v>
      </c>
    </row>
    <row r="36" spans="1:7" ht="13.5" thickBot="1" x14ac:dyDescent="0.25">
      <c r="A36" s="150"/>
      <c r="B36" s="71"/>
      <c r="C36" s="212"/>
      <c r="E36" s="151"/>
      <c r="F36" s="151"/>
    </row>
    <row r="37" spans="1:7" ht="14.25" thickTop="1" thickBot="1" x14ac:dyDescent="0.25">
      <c r="A37" s="224"/>
      <c r="B37" s="225" t="s">
        <v>224</v>
      </c>
      <c r="C37" s="226"/>
      <c r="D37" s="226"/>
      <c r="E37" s="227" t="s">
        <v>37</v>
      </c>
      <c r="F37" s="228">
        <f>SUM(F7:F36)</f>
        <v>0</v>
      </c>
    </row>
    <row r="38" spans="1:7" s="215" customFormat="1" ht="13.5" thickTop="1" x14ac:dyDescent="0.2">
      <c r="B38" s="230"/>
      <c r="C38" s="231"/>
      <c r="D38" s="232"/>
      <c r="E38" s="233"/>
      <c r="F38" s="234"/>
      <c r="G38" s="214"/>
    </row>
    <row r="39" spans="1:7" s="215" customFormat="1" x14ac:dyDescent="0.2">
      <c r="B39" s="230"/>
      <c r="C39" s="231"/>
      <c r="D39" s="232"/>
      <c r="E39" s="233"/>
      <c r="F39" s="234"/>
      <c r="G39" s="214"/>
    </row>
    <row r="40" spans="1:7" s="215" customFormat="1" x14ac:dyDescent="0.2">
      <c r="B40" s="230"/>
      <c r="C40" s="231"/>
      <c r="D40" s="232"/>
      <c r="E40" s="233"/>
      <c r="F40" s="234"/>
      <c r="G40" s="214"/>
    </row>
    <row r="41" spans="1:7" s="215" customFormat="1" x14ac:dyDescent="0.2">
      <c r="B41" s="230"/>
      <c r="C41" s="231"/>
      <c r="D41" s="232"/>
      <c r="E41" s="233"/>
      <c r="F41" s="234"/>
      <c r="G41" s="214"/>
    </row>
    <row r="42" spans="1:7" s="215" customFormat="1" x14ac:dyDescent="0.2">
      <c r="B42" s="230"/>
      <c r="C42" s="231"/>
      <c r="D42" s="232"/>
      <c r="E42" s="233"/>
      <c r="F42" s="234"/>
      <c r="G42" s="214"/>
    </row>
    <row r="43" spans="1:7" s="215" customFormat="1" x14ac:dyDescent="0.2">
      <c r="B43" s="230"/>
      <c r="C43" s="231"/>
      <c r="D43" s="232"/>
      <c r="E43" s="233"/>
      <c r="F43" s="234"/>
      <c r="G43" s="214"/>
    </row>
    <row r="44" spans="1:7" s="215" customFormat="1" x14ac:dyDescent="0.2">
      <c r="B44" s="235"/>
      <c r="C44" s="231"/>
      <c r="D44" s="232"/>
      <c r="E44" s="233"/>
      <c r="F44" s="234"/>
      <c r="G44" s="214"/>
    </row>
    <row r="45" spans="1:7" s="229" customFormat="1" x14ac:dyDescent="0.2">
      <c r="A45" s="215"/>
      <c r="B45" s="230"/>
      <c r="C45" s="231"/>
      <c r="D45" s="232"/>
      <c r="E45" s="233"/>
      <c r="F45" s="234"/>
      <c r="G45" s="236"/>
    </row>
    <row r="46" spans="1:7" x14ac:dyDescent="0.2">
      <c r="A46" s="215"/>
      <c r="B46" s="230"/>
      <c r="C46" s="231"/>
      <c r="D46" s="232"/>
      <c r="E46" s="233"/>
      <c r="F46" s="234"/>
    </row>
    <row r="47" spans="1:7" x14ac:dyDescent="0.2">
      <c r="A47" s="215"/>
      <c r="B47" s="230"/>
      <c r="C47" s="231"/>
      <c r="D47" s="232"/>
      <c r="E47" s="233"/>
      <c r="F47" s="234"/>
    </row>
    <row r="48" spans="1:7" x14ac:dyDescent="0.2">
      <c r="A48" s="229"/>
      <c r="B48" s="237"/>
      <c r="C48" s="147"/>
      <c r="D48" s="147"/>
      <c r="E48" s="238"/>
      <c r="F48" s="239"/>
    </row>
  </sheetData>
  <sheetProtection algorithmName="SHA-512" hashValue="XOD5Ek3eJI4q5czJP6gWKs4Q+up2JcpISubCxJHuBxWRQgfz9q2rVqb/nrb8W3ESKNBIdsqhhNX9+LWSCsM/JA==" saltValue="KNXXMYuds8mMPC4KAncsEQ==" spinCount="100000" sheet="1" selectLockedCells="1"/>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
&amp;RENLJ-SIR-174/25
</oddHeader>
    <oddFooter>&amp;C&amp;"Arial,Navadno"&amp;9&amp;P /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677161-C64F-4BAF-BBD5-C0AA4D2225A4}">
  <sheetPr>
    <tabColor theme="3" tint="0.79998168889431442"/>
  </sheetPr>
  <dimension ref="A1:G17"/>
  <sheetViews>
    <sheetView showGridLines="0" zoomScaleNormal="100" zoomScaleSheetLayoutView="100" workbookViewId="0">
      <selection activeCell="P33" sqref="P33"/>
    </sheetView>
  </sheetViews>
  <sheetFormatPr defaultColWidth="8.85546875" defaultRowHeight="12.75" x14ac:dyDescent="0.2"/>
  <cols>
    <col min="1" max="1" width="6.140625" style="111" customWidth="1"/>
    <col min="2" max="2" width="5.5703125" style="111" customWidth="1"/>
    <col min="3" max="3" width="34.42578125" style="111" customWidth="1"/>
    <col min="4" max="4" width="10" style="111" customWidth="1"/>
    <col min="5" max="5" width="9" style="111" customWidth="1"/>
    <col min="6" max="6" width="10.85546875" style="111" bestFit="1" customWidth="1"/>
    <col min="7" max="7" width="16.42578125" style="108" bestFit="1" customWidth="1"/>
    <col min="8" max="16384" width="8.85546875" style="111"/>
  </cols>
  <sheetData>
    <row r="1" spans="1:7" ht="27" customHeight="1" x14ac:dyDescent="0.2">
      <c r="A1" s="113" t="s">
        <v>3</v>
      </c>
      <c r="B1" s="113"/>
      <c r="C1" s="113"/>
      <c r="D1" s="113"/>
      <c r="E1" s="113"/>
      <c r="F1" s="113"/>
      <c r="G1" s="113"/>
    </row>
    <row r="2" spans="1:7" ht="15" customHeight="1" x14ac:dyDescent="0.2">
      <c r="A2" s="346" t="s">
        <v>94</v>
      </c>
      <c r="B2" s="346"/>
      <c r="C2" s="346"/>
      <c r="D2" s="346"/>
      <c r="E2" s="346"/>
      <c r="F2" s="346"/>
      <c r="G2" s="346"/>
    </row>
    <row r="3" spans="1:7" ht="15" customHeight="1" x14ac:dyDescent="0.2">
      <c r="A3" s="347" t="s">
        <v>225</v>
      </c>
      <c r="B3" s="346"/>
      <c r="C3" s="346"/>
      <c r="D3" s="346"/>
      <c r="E3" s="346"/>
      <c r="F3" s="346"/>
      <c r="G3" s="346"/>
    </row>
    <row r="4" spans="1:7" ht="15" customHeight="1" x14ac:dyDescent="0.2">
      <c r="A4" s="346"/>
      <c r="B4" s="346"/>
      <c r="C4" s="346"/>
      <c r="D4" s="346"/>
      <c r="E4" s="346"/>
      <c r="F4" s="346"/>
      <c r="G4" s="346"/>
    </row>
    <row r="5" spans="1:7" ht="25.5" customHeight="1" x14ac:dyDescent="0.2">
      <c r="A5" s="112"/>
      <c r="B5" s="112"/>
      <c r="C5" s="112"/>
      <c r="D5" s="112"/>
      <c r="E5" s="112"/>
      <c r="F5" s="112"/>
      <c r="G5" s="112"/>
    </row>
    <row r="6" spans="1:7" ht="12.75" customHeight="1" x14ac:dyDescent="0.25">
      <c r="A6" s="114" t="s">
        <v>95</v>
      </c>
      <c r="C6" s="112"/>
      <c r="D6" s="112"/>
    </row>
    <row r="7" spans="1:7" ht="12.75" customHeight="1" x14ac:dyDescent="0.2">
      <c r="A7" s="348"/>
      <c r="B7" s="349"/>
      <c r="C7" s="349"/>
      <c r="D7" s="349"/>
      <c r="E7" s="349"/>
      <c r="F7" s="349"/>
      <c r="G7" s="350"/>
    </row>
    <row r="8" spans="1:7" ht="12.75" customHeight="1" x14ac:dyDescent="0.2">
      <c r="A8" s="351" t="s">
        <v>40</v>
      </c>
      <c r="B8" s="353" t="s">
        <v>97</v>
      </c>
      <c r="C8" s="354"/>
      <c r="D8" s="353" t="s">
        <v>98</v>
      </c>
      <c r="E8" s="354"/>
      <c r="F8" s="115" t="s">
        <v>99</v>
      </c>
      <c r="G8" s="115" t="s">
        <v>4</v>
      </c>
    </row>
    <row r="9" spans="1:7" x14ac:dyDescent="0.2">
      <c r="A9" s="352"/>
      <c r="B9" s="355"/>
      <c r="C9" s="356"/>
      <c r="D9" s="355"/>
      <c r="E9" s="356"/>
      <c r="F9" s="116" t="s">
        <v>5</v>
      </c>
      <c r="G9" s="116" t="s">
        <v>36</v>
      </c>
    </row>
    <row r="10" spans="1:7" x14ac:dyDescent="0.2">
      <c r="A10" s="117" t="s">
        <v>123</v>
      </c>
      <c r="B10" s="339" t="str">
        <f>Vrocevod_T415_GD!B4</f>
        <v>DOLNIČARJEVA ULICA</v>
      </c>
      <c r="C10" s="340"/>
      <c r="D10" s="341" t="s">
        <v>226</v>
      </c>
      <c r="E10" s="342"/>
      <c r="F10" s="118">
        <v>95</v>
      </c>
      <c r="G10" s="4">
        <f>Vrocevod_T415_GD!F237</f>
        <v>0</v>
      </c>
    </row>
    <row r="11" spans="1:7" x14ac:dyDescent="0.2">
      <c r="A11" s="117" t="s">
        <v>124</v>
      </c>
      <c r="B11" s="339" t="str">
        <f>Vrocevod_P457_GD!B3</f>
        <v>DOLNIČARJEVA ULICA</v>
      </c>
      <c r="C11" s="340"/>
      <c r="D11" s="341" t="s">
        <v>227</v>
      </c>
      <c r="E11" s="342"/>
      <c r="F11" s="118">
        <v>7</v>
      </c>
      <c r="G11" s="4">
        <f>Vrocevod_P457_GD!F185</f>
        <v>0</v>
      </c>
    </row>
    <row r="12" spans="1:7" x14ac:dyDescent="0.2">
      <c r="A12" s="117" t="s">
        <v>228</v>
      </c>
      <c r="B12" s="339" t="str">
        <f>Vrocevod_P458_GD!B3</f>
        <v>DOLNIČARJEVA ULICA</v>
      </c>
      <c r="C12" s="340"/>
      <c r="D12" s="341" t="s">
        <v>229</v>
      </c>
      <c r="E12" s="342"/>
      <c r="F12" s="118">
        <v>7</v>
      </c>
      <c r="G12" s="4">
        <f>Vrocevod_P458_GD!F185</f>
        <v>0</v>
      </c>
    </row>
    <row r="13" spans="1:7" x14ac:dyDescent="0.2">
      <c r="A13" s="117" t="s">
        <v>230</v>
      </c>
      <c r="B13" s="344" t="str">
        <f>Toplovod_Stolnica_GD!B3</f>
        <v>DOLNIČARJEVA ULICA</v>
      </c>
      <c r="C13" s="345"/>
      <c r="D13" s="341" t="s">
        <v>406</v>
      </c>
      <c r="E13" s="342"/>
      <c r="F13" s="118">
        <v>10</v>
      </c>
      <c r="G13" s="4">
        <f>Toplovod_Stolnica_GD!F197</f>
        <v>0</v>
      </c>
    </row>
    <row r="14" spans="1:7" x14ac:dyDescent="0.2">
      <c r="A14" s="117" t="s">
        <v>302</v>
      </c>
      <c r="B14" s="344" t="s">
        <v>301</v>
      </c>
      <c r="C14" s="345"/>
      <c r="D14" s="341" t="s">
        <v>226</v>
      </c>
      <c r="E14" s="342"/>
      <c r="F14" s="118">
        <v>2</v>
      </c>
      <c r="G14" s="4">
        <f>SUM(Vrocevod_T415_GD_SK!F103)</f>
        <v>0</v>
      </c>
    </row>
    <row r="15" spans="1:7" x14ac:dyDescent="0.2">
      <c r="A15" s="117"/>
      <c r="B15" s="339"/>
      <c r="C15" s="340"/>
      <c r="D15" s="341"/>
      <c r="E15" s="342"/>
      <c r="F15" s="118"/>
      <c r="G15" s="4"/>
    </row>
    <row r="16" spans="1:7" x14ac:dyDescent="0.2">
      <c r="A16" s="343" t="s">
        <v>231</v>
      </c>
      <c r="B16" s="343"/>
      <c r="C16" s="343"/>
      <c r="D16" s="343"/>
      <c r="E16" s="343"/>
      <c r="F16" s="343"/>
      <c r="G16" s="5">
        <f>SUM(G10:G15)</f>
        <v>0</v>
      </c>
    </row>
    <row r="17" spans="1:7" x14ac:dyDescent="0.2">
      <c r="A17" s="119"/>
      <c r="B17" s="119"/>
      <c r="C17" s="119"/>
      <c r="D17" s="119"/>
      <c r="E17" s="119"/>
      <c r="F17" s="119"/>
      <c r="G17" s="10"/>
    </row>
  </sheetData>
  <sheetProtection algorithmName="SHA-512" hashValue="8TF32kT64ZBmOsfWD+GOepA5hy61DqdG/zD5C0iKSXV01lJc25I5j6kaoyicSX0P3oO/vH0Sv3vD87Ao2ObZvg==" saltValue="TM/DlDXO14MKCV4t/rh1uA==" spinCount="100000" sheet="1" objects="1" scenarios="1"/>
  <mergeCells count="19">
    <mergeCell ref="B13:C13"/>
    <mergeCell ref="D13:E13"/>
    <mergeCell ref="B10:C10"/>
    <mergeCell ref="D10:E10"/>
    <mergeCell ref="B11:C11"/>
    <mergeCell ref="D11:E11"/>
    <mergeCell ref="B12:C12"/>
    <mergeCell ref="D12:E12"/>
    <mergeCell ref="A2:G2"/>
    <mergeCell ref="A3:G4"/>
    <mergeCell ref="A7:G7"/>
    <mergeCell ref="A8:A9"/>
    <mergeCell ref="B8:C9"/>
    <mergeCell ref="D8:E9"/>
    <mergeCell ref="B15:C15"/>
    <mergeCell ref="D15:E15"/>
    <mergeCell ref="A16:F16"/>
    <mergeCell ref="B14:C14"/>
    <mergeCell ref="D14:E14"/>
  </mergeCells>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
&amp;RENLJ-SIR-174/25
</oddHeader>
    <oddFooter>&amp;C&amp;"Arial,Navadno"&amp;9&amp;P /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F9F4DA-CAC4-45D1-8A68-E5E434BE7296}">
  <sheetPr>
    <tabColor theme="3" tint="0.79998168889431442"/>
  </sheetPr>
  <dimension ref="A1:F237"/>
  <sheetViews>
    <sheetView topLeftCell="A226" zoomScaleNormal="100" zoomScaleSheetLayoutView="100" workbookViewId="0">
      <selection activeCell="L252" sqref="L252"/>
    </sheetView>
  </sheetViews>
  <sheetFormatPr defaultColWidth="9.140625" defaultRowHeight="12.75" x14ac:dyDescent="0.2"/>
  <cols>
    <col min="1" max="1" width="6.7109375" style="25" customWidth="1"/>
    <col min="2" max="2" width="37.7109375" style="71" customWidth="1"/>
    <col min="3" max="3" width="6.7109375" style="28" customWidth="1"/>
    <col min="4" max="4" width="6.7109375" style="29" customWidth="1"/>
    <col min="5" max="5" width="14.7109375" style="27" customWidth="1"/>
    <col min="6" max="6" width="14.7109375" style="28" customWidth="1"/>
    <col min="7" max="16384" width="9.140625" style="29"/>
  </cols>
  <sheetData>
    <row r="1" spans="1:6" x14ac:dyDescent="0.2">
      <c r="A1" s="24" t="s">
        <v>148</v>
      </c>
      <c r="B1" s="64" t="s">
        <v>6</v>
      </c>
      <c r="C1" s="25"/>
      <c r="D1" s="26"/>
    </row>
    <row r="2" spans="1:6" x14ac:dyDescent="0.2">
      <c r="A2" s="24" t="s">
        <v>122</v>
      </c>
      <c r="B2" s="64" t="s">
        <v>7</v>
      </c>
      <c r="C2" s="25"/>
      <c r="D2" s="26"/>
    </row>
    <row r="3" spans="1:6" x14ac:dyDescent="0.2">
      <c r="A3" s="24" t="s">
        <v>123</v>
      </c>
      <c r="B3" s="64" t="s">
        <v>232</v>
      </c>
      <c r="C3" s="25"/>
      <c r="D3" s="26"/>
    </row>
    <row r="4" spans="1:6" x14ac:dyDescent="0.2">
      <c r="A4" s="24"/>
      <c r="B4" s="64" t="s">
        <v>233</v>
      </c>
      <c r="C4" s="25"/>
      <c r="D4" s="26"/>
    </row>
    <row r="5" spans="1:6" ht="76.5" x14ac:dyDescent="0.2">
      <c r="A5" s="104" t="s">
        <v>0</v>
      </c>
      <c r="B5" s="105" t="s">
        <v>30</v>
      </c>
      <c r="C5" s="106" t="s">
        <v>8</v>
      </c>
      <c r="D5" s="106" t="s">
        <v>9</v>
      </c>
      <c r="E5" s="107" t="s">
        <v>34</v>
      </c>
      <c r="F5" s="107" t="s">
        <v>35</v>
      </c>
    </row>
    <row r="6" spans="1:6" x14ac:dyDescent="0.2">
      <c r="A6" s="92">
        <v>1</v>
      </c>
      <c r="B6" s="65"/>
      <c r="C6" s="30"/>
      <c r="D6" s="31"/>
      <c r="E6" s="32"/>
      <c r="F6" s="30"/>
    </row>
    <row r="7" spans="1:6" x14ac:dyDescent="0.2">
      <c r="A7" s="167"/>
      <c r="B7" s="64" t="s">
        <v>101</v>
      </c>
    </row>
    <row r="8" spans="1:6" x14ac:dyDescent="0.2">
      <c r="A8" s="167"/>
      <c r="B8" s="357" t="s">
        <v>100</v>
      </c>
      <c r="C8" s="357"/>
      <c r="D8" s="357"/>
      <c r="E8" s="357"/>
      <c r="F8" s="357"/>
    </row>
    <row r="9" spans="1:6" x14ac:dyDescent="0.2">
      <c r="A9" s="167"/>
      <c r="B9" s="357"/>
      <c r="C9" s="357"/>
      <c r="D9" s="357"/>
      <c r="E9" s="357"/>
      <c r="F9" s="357"/>
    </row>
    <row r="10" spans="1:6" x14ac:dyDescent="0.2">
      <c r="A10" s="167"/>
    </row>
    <row r="11" spans="1:6" x14ac:dyDescent="0.2">
      <c r="A11" s="92"/>
      <c r="B11" s="65"/>
      <c r="C11" s="30"/>
      <c r="D11" s="31"/>
      <c r="E11" s="32"/>
      <c r="F11" s="30"/>
    </row>
    <row r="12" spans="1:6" x14ac:dyDescent="0.2">
      <c r="A12" s="147">
        <f>COUNT(A6+1)</f>
        <v>1</v>
      </c>
      <c r="B12" s="148" t="s">
        <v>10</v>
      </c>
      <c r="C12" s="212"/>
      <c r="D12" s="150"/>
      <c r="E12" s="151"/>
      <c r="F12" s="151"/>
    </row>
    <row r="13" spans="1:6" ht="51" x14ac:dyDescent="0.2">
      <c r="A13" s="147"/>
      <c r="B13" s="153" t="s">
        <v>404</v>
      </c>
      <c r="C13" s="212"/>
      <c r="D13" s="150"/>
      <c r="E13" s="151"/>
      <c r="F13" s="151"/>
    </row>
    <row r="14" spans="1:6" ht="14.25" x14ac:dyDescent="0.2">
      <c r="A14" s="147"/>
      <c r="B14" s="148" t="s">
        <v>405</v>
      </c>
      <c r="C14" s="149">
        <v>95</v>
      </c>
      <c r="D14" s="150" t="s">
        <v>33</v>
      </c>
      <c r="E14" s="151"/>
      <c r="F14" s="151"/>
    </row>
    <row r="15" spans="1:6" x14ac:dyDescent="0.2">
      <c r="A15" s="240"/>
      <c r="B15" s="154"/>
      <c r="C15" s="155"/>
      <c r="D15" s="76"/>
      <c r="E15" s="77"/>
      <c r="F15" s="77"/>
    </row>
    <row r="16" spans="1:6" x14ac:dyDescent="0.2">
      <c r="A16" s="241"/>
      <c r="B16" s="143"/>
      <c r="C16" s="144"/>
      <c r="D16" s="145"/>
      <c r="E16" s="146"/>
      <c r="F16" s="242"/>
    </row>
    <row r="17" spans="1:6" x14ac:dyDescent="0.2">
      <c r="A17" s="147">
        <f>COUNT($A$12:A16)+1</f>
        <v>2</v>
      </c>
      <c r="B17" s="148" t="s">
        <v>234</v>
      </c>
      <c r="C17" s="149"/>
      <c r="D17" s="150"/>
      <c r="E17" s="151"/>
      <c r="F17" s="212"/>
    </row>
    <row r="18" spans="1:6" ht="63.75" x14ac:dyDescent="0.2">
      <c r="A18" s="147"/>
      <c r="B18" s="153" t="s">
        <v>235</v>
      </c>
      <c r="C18" s="149"/>
      <c r="D18" s="150"/>
      <c r="E18" s="151"/>
      <c r="F18" s="212"/>
    </row>
    <row r="19" spans="1:6" ht="14.25" x14ac:dyDescent="0.2">
      <c r="A19" s="147"/>
      <c r="B19" s="243"/>
      <c r="C19" s="149">
        <v>65</v>
      </c>
      <c r="D19" s="150" t="s">
        <v>39</v>
      </c>
      <c r="E19" s="297"/>
      <c r="F19" s="151">
        <f>C19*E19</f>
        <v>0</v>
      </c>
    </row>
    <row r="20" spans="1:6" x14ac:dyDescent="0.2">
      <c r="A20" s="240"/>
      <c r="B20" s="244"/>
      <c r="C20" s="155"/>
      <c r="D20" s="76"/>
      <c r="E20" s="77"/>
      <c r="F20" s="77"/>
    </row>
    <row r="21" spans="1:6" x14ac:dyDescent="0.2">
      <c r="A21" s="241"/>
      <c r="B21" s="143"/>
      <c r="C21" s="144"/>
      <c r="D21" s="145"/>
      <c r="E21" s="146"/>
      <c r="F21" s="242"/>
    </row>
    <row r="22" spans="1:6" x14ac:dyDescent="0.2">
      <c r="A22" s="147">
        <f>COUNT($A$12:A21)+1</f>
        <v>3</v>
      </c>
      <c r="B22" s="148" t="s">
        <v>236</v>
      </c>
      <c r="C22" s="149"/>
      <c r="D22" s="150"/>
      <c r="E22" s="151"/>
      <c r="F22" s="212"/>
    </row>
    <row r="23" spans="1:6" ht="76.5" x14ac:dyDescent="0.2">
      <c r="A23" s="147"/>
      <c r="B23" s="153" t="s">
        <v>237</v>
      </c>
      <c r="C23" s="149"/>
      <c r="D23" s="150"/>
      <c r="E23" s="151"/>
      <c r="F23" s="212"/>
    </row>
    <row r="24" spans="1:6" ht="14.25" x14ac:dyDescent="0.2">
      <c r="A24" s="147"/>
      <c r="B24" s="243"/>
      <c r="C24" s="149">
        <v>10</v>
      </c>
      <c r="D24" s="150" t="s">
        <v>39</v>
      </c>
      <c r="E24" s="297"/>
      <c r="F24" s="151">
        <f>C24*E24</f>
        <v>0</v>
      </c>
    </row>
    <row r="25" spans="1:6" x14ac:dyDescent="0.2">
      <c r="A25" s="240"/>
      <c r="B25" s="244"/>
      <c r="C25" s="155"/>
      <c r="D25" s="76"/>
      <c r="E25" s="77"/>
      <c r="F25" s="77"/>
    </row>
    <row r="26" spans="1:6" x14ac:dyDescent="0.2">
      <c r="A26" s="241"/>
      <c r="B26" s="245"/>
      <c r="C26" s="144"/>
      <c r="D26" s="145"/>
      <c r="E26" s="146"/>
      <c r="F26" s="146"/>
    </row>
    <row r="27" spans="1:6" x14ac:dyDescent="0.2">
      <c r="A27" s="147">
        <f>COUNT($A$12:A26)+1</f>
        <v>4</v>
      </c>
      <c r="B27" s="148" t="s">
        <v>238</v>
      </c>
      <c r="C27" s="149"/>
      <c r="D27" s="150"/>
      <c r="E27" s="151"/>
      <c r="F27" s="212"/>
    </row>
    <row r="28" spans="1:6" ht="76.5" x14ac:dyDescent="0.2">
      <c r="A28" s="147"/>
      <c r="B28" s="153" t="s">
        <v>239</v>
      </c>
      <c r="C28" s="149"/>
      <c r="D28" s="150"/>
      <c r="E28" s="151"/>
      <c r="F28" s="212"/>
    </row>
    <row r="29" spans="1:6" ht="14.25" x14ac:dyDescent="0.2">
      <c r="A29" s="147"/>
      <c r="B29" s="148"/>
      <c r="C29" s="149">
        <v>80</v>
      </c>
      <c r="D29" s="150" t="s">
        <v>39</v>
      </c>
      <c r="E29" s="297"/>
      <c r="F29" s="151">
        <f>C29*E29</f>
        <v>0</v>
      </c>
    </row>
    <row r="30" spans="1:6" x14ac:dyDescent="0.2">
      <c r="A30" s="240"/>
      <c r="B30" s="246"/>
      <c r="C30" s="155"/>
      <c r="D30" s="76"/>
      <c r="E30" s="77"/>
      <c r="F30" s="77"/>
    </row>
    <row r="31" spans="1:6" x14ac:dyDescent="0.2">
      <c r="A31" s="241"/>
      <c r="B31" s="143"/>
      <c r="C31" s="144"/>
      <c r="D31" s="145"/>
      <c r="E31" s="146"/>
      <c r="F31" s="242"/>
    </row>
    <row r="32" spans="1:6" x14ac:dyDescent="0.2">
      <c r="A32" s="147">
        <f>COUNT($A$12:A31)+1</f>
        <v>5</v>
      </c>
      <c r="B32" s="148" t="s">
        <v>17</v>
      </c>
      <c r="C32" s="149"/>
      <c r="D32" s="150"/>
      <c r="E32" s="151"/>
      <c r="F32" s="212"/>
    </row>
    <row r="33" spans="1:6" ht="63.75" x14ac:dyDescent="0.2">
      <c r="A33" s="147"/>
      <c r="B33" s="153" t="s">
        <v>32</v>
      </c>
      <c r="C33" s="149"/>
      <c r="D33" s="150"/>
      <c r="E33" s="151"/>
      <c r="F33" s="212"/>
    </row>
    <row r="34" spans="1:6" ht="14.25" x14ac:dyDescent="0.2">
      <c r="A34" s="147"/>
      <c r="B34" s="153"/>
      <c r="C34" s="149">
        <v>15</v>
      </c>
      <c r="D34" s="150" t="s">
        <v>33</v>
      </c>
      <c r="E34" s="297"/>
      <c r="F34" s="151">
        <f>C34*E34</f>
        <v>0</v>
      </c>
    </row>
    <row r="35" spans="1:6" x14ac:dyDescent="0.2">
      <c r="A35" s="240"/>
      <c r="B35" s="154"/>
      <c r="C35" s="155"/>
      <c r="D35" s="76"/>
      <c r="E35" s="77"/>
      <c r="F35" s="77"/>
    </row>
    <row r="36" spans="1:6" x14ac:dyDescent="0.2">
      <c r="A36" s="241"/>
      <c r="B36" s="143"/>
      <c r="C36" s="144"/>
      <c r="D36" s="145"/>
      <c r="E36" s="146"/>
      <c r="F36" s="242"/>
    </row>
    <row r="37" spans="1:6" x14ac:dyDescent="0.2">
      <c r="A37" s="147">
        <f>COUNT($A$12:A36)+1</f>
        <v>6</v>
      </c>
      <c r="B37" s="148" t="s">
        <v>43</v>
      </c>
      <c r="C37" s="149"/>
      <c r="D37" s="150"/>
      <c r="E37" s="151"/>
      <c r="F37" s="212"/>
    </row>
    <row r="38" spans="1:6" ht="89.25" x14ac:dyDescent="0.2">
      <c r="A38" s="147"/>
      <c r="B38" s="153" t="s">
        <v>44</v>
      </c>
      <c r="C38" s="149"/>
      <c r="D38" s="150"/>
      <c r="E38" s="151"/>
      <c r="F38" s="212"/>
    </row>
    <row r="39" spans="1:6" x14ac:dyDescent="0.2">
      <c r="A39" s="147"/>
      <c r="B39" s="153"/>
      <c r="C39" s="149">
        <v>2</v>
      </c>
      <c r="D39" s="150" t="s">
        <v>1</v>
      </c>
      <c r="E39" s="297"/>
      <c r="F39" s="151">
        <f>C39*E39</f>
        <v>0</v>
      </c>
    </row>
    <row r="40" spans="1:6" x14ac:dyDescent="0.2">
      <c r="A40" s="240"/>
      <c r="B40" s="154"/>
      <c r="C40" s="155"/>
      <c r="D40" s="76"/>
      <c r="E40" s="77"/>
      <c r="F40" s="77"/>
    </row>
    <row r="41" spans="1:6" x14ac:dyDescent="0.2">
      <c r="A41" s="241"/>
      <c r="B41" s="143"/>
      <c r="C41" s="144"/>
      <c r="D41" s="145"/>
      <c r="E41" s="146"/>
      <c r="F41" s="242"/>
    </row>
    <row r="42" spans="1:6" ht="25.5" x14ac:dyDescent="0.2">
      <c r="A42" s="147">
        <f>COUNT($A$12:A41)+1</f>
        <v>7</v>
      </c>
      <c r="B42" s="148" t="s">
        <v>45</v>
      </c>
      <c r="C42" s="149"/>
      <c r="D42" s="150"/>
      <c r="E42" s="151"/>
      <c r="F42" s="212"/>
    </row>
    <row r="43" spans="1:6" ht="76.5" x14ac:dyDescent="0.2">
      <c r="A43" s="147"/>
      <c r="B43" s="153" t="s">
        <v>240</v>
      </c>
      <c r="C43" s="149"/>
      <c r="D43" s="150"/>
      <c r="E43" s="151"/>
      <c r="F43" s="212"/>
    </row>
    <row r="44" spans="1:6" ht="14.25" x14ac:dyDescent="0.2">
      <c r="A44" s="147"/>
      <c r="B44" s="153"/>
      <c r="C44" s="149">
        <v>50</v>
      </c>
      <c r="D44" s="150" t="s">
        <v>39</v>
      </c>
      <c r="E44" s="297"/>
      <c r="F44" s="151">
        <f>C44*E44</f>
        <v>0</v>
      </c>
    </row>
    <row r="45" spans="1:6" x14ac:dyDescent="0.2">
      <c r="A45" s="240"/>
      <c r="B45" s="154"/>
      <c r="C45" s="155"/>
      <c r="D45" s="76"/>
      <c r="E45" s="77"/>
      <c r="F45" s="77"/>
    </row>
    <row r="46" spans="1:6" x14ac:dyDescent="0.2">
      <c r="A46" s="241"/>
      <c r="B46" s="143"/>
      <c r="C46" s="144"/>
      <c r="D46" s="145"/>
      <c r="E46" s="146"/>
      <c r="F46" s="242"/>
    </row>
    <row r="47" spans="1:6" ht="38.25" x14ac:dyDescent="0.2">
      <c r="A47" s="147">
        <f>COUNT($A$12:A46)+1</f>
        <v>8</v>
      </c>
      <c r="B47" s="148" t="s">
        <v>46</v>
      </c>
      <c r="C47" s="149"/>
      <c r="D47" s="150"/>
      <c r="E47" s="151"/>
      <c r="F47" s="212"/>
    </row>
    <row r="48" spans="1:6" ht="63.75" x14ac:dyDescent="0.2">
      <c r="A48" s="147"/>
      <c r="B48" s="153" t="s">
        <v>47</v>
      </c>
      <c r="C48" s="149"/>
      <c r="D48" s="150"/>
      <c r="E48" s="151"/>
      <c r="F48" s="212"/>
    </row>
    <row r="49" spans="1:6" ht="14.25" x14ac:dyDescent="0.2">
      <c r="A49" s="147"/>
      <c r="B49" s="153"/>
      <c r="C49" s="149">
        <v>180</v>
      </c>
      <c r="D49" s="150" t="s">
        <v>39</v>
      </c>
      <c r="E49" s="297"/>
      <c r="F49" s="151">
        <f>C49*E49</f>
        <v>0</v>
      </c>
    </row>
    <row r="50" spans="1:6" x14ac:dyDescent="0.2">
      <c r="A50" s="240"/>
      <c r="B50" s="154"/>
      <c r="C50" s="155"/>
      <c r="D50" s="76"/>
      <c r="E50" s="77"/>
      <c r="F50" s="77"/>
    </row>
    <row r="51" spans="1:6" x14ac:dyDescent="0.2">
      <c r="A51" s="241"/>
      <c r="B51" s="143"/>
      <c r="C51" s="144"/>
      <c r="D51" s="145"/>
      <c r="E51" s="146"/>
      <c r="F51" s="242"/>
    </row>
    <row r="52" spans="1:6" x14ac:dyDescent="0.2">
      <c r="A52" s="147">
        <f>COUNT($A$12:A51)+1</f>
        <v>9</v>
      </c>
      <c r="B52" s="247" t="s">
        <v>48</v>
      </c>
      <c r="C52" s="149"/>
      <c r="D52" s="248"/>
      <c r="E52" s="249"/>
      <c r="F52" s="250"/>
    </row>
    <row r="53" spans="1:6" ht="76.5" x14ac:dyDescent="0.2">
      <c r="A53" s="147"/>
      <c r="B53" s="153" t="s">
        <v>49</v>
      </c>
      <c r="C53" s="149"/>
      <c r="D53" s="248"/>
      <c r="E53" s="249"/>
      <c r="F53" s="249"/>
    </row>
    <row r="54" spans="1:6" ht="14.25" x14ac:dyDescent="0.2">
      <c r="A54" s="147"/>
      <c r="B54" s="153"/>
      <c r="C54" s="149">
        <v>2</v>
      </c>
      <c r="D54" s="150" t="s">
        <v>33</v>
      </c>
      <c r="E54" s="297"/>
      <c r="F54" s="151">
        <f>E54*C54</f>
        <v>0</v>
      </c>
    </row>
    <row r="55" spans="1:6" x14ac:dyDescent="0.2">
      <c r="A55" s="240"/>
      <c r="B55" s="154"/>
      <c r="C55" s="155"/>
      <c r="D55" s="76"/>
      <c r="E55" s="77"/>
      <c r="F55" s="77"/>
    </row>
    <row r="56" spans="1:6" x14ac:dyDescent="0.2">
      <c r="A56" s="241"/>
      <c r="B56" s="143"/>
      <c r="C56" s="144"/>
      <c r="D56" s="145"/>
      <c r="E56" s="146"/>
      <c r="F56" s="242"/>
    </row>
    <row r="57" spans="1:6" x14ac:dyDescent="0.2">
      <c r="A57" s="147">
        <f>COUNT($A$12:A56)+1</f>
        <v>10</v>
      </c>
      <c r="B57" s="251" t="s">
        <v>50</v>
      </c>
      <c r="C57" s="149"/>
      <c r="D57" s="150"/>
      <c r="E57" s="151"/>
      <c r="F57" s="212"/>
    </row>
    <row r="58" spans="1:6" ht="76.5" x14ac:dyDescent="0.2">
      <c r="A58" s="147"/>
      <c r="B58" s="153" t="s">
        <v>51</v>
      </c>
      <c r="C58" s="149"/>
      <c r="D58" s="150"/>
      <c r="E58" s="151"/>
      <c r="F58" s="212"/>
    </row>
    <row r="59" spans="1:6" ht="14.25" x14ac:dyDescent="0.2">
      <c r="A59" s="147"/>
      <c r="B59" s="153"/>
      <c r="C59" s="149">
        <v>5</v>
      </c>
      <c r="D59" s="150" t="s">
        <v>33</v>
      </c>
      <c r="E59" s="297"/>
      <c r="F59" s="151">
        <f>E59*C59</f>
        <v>0</v>
      </c>
    </row>
    <row r="60" spans="1:6" x14ac:dyDescent="0.2">
      <c r="A60" s="240"/>
      <c r="B60" s="154"/>
      <c r="C60" s="155"/>
      <c r="D60" s="76"/>
      <c r="E60" s="77"/>
      <c r="F60" s="77"/>
    </row>
    <row r="61" spans="1:6" x14ac:dyDescent="0.2">
      <c r="A61" s="241"/>
      <c r="B61" s="143"/>
      <c r="C61" s="144"/>
      <c r="D61" s="145"/>
      <c r="E61" s="146"/>
      <c r="F61" s="146"/>
    </row>
    <row r="62" spans="1:6" x14ac:dyDescent="0.2">
      <c r="A62" s="147">
        <f>COUNT($A$12:A59)+1</f>
        <v>11</v>
      </c>
      <c r="B62" s="252" t="s">
        <v>52</v>
      </c>
      <c r="C62" s="149"/>
      <c r="D62" s="150"/>
      <c r="E62" s="151"/>
      <c r="F62" s="212"/>
    </row>
    <row r="63" spans="1:6" ht="51" x14ac:dyDescent="0.2">
      <c r="A63" s="147"/>
      <c r="B63" s="153" t="s">
        <v>53</v>
      </c>
      <c r="C63" s="149"/>
      <c r="D63" s="150"/>
      <c r="E63" s="151"/>
      <c r="F63" s="212"/>
    </row>
    <row r="64" spans="1:6" ht="14.25" x14ac:dyDescent="0.2">
      <c r="A64" s="147"/>
      <c r="B64" s="153"/>
      <c r="C64" s="149">
        <v>3</v>
      </c>
      <c r="D64" s="150" t="s">
        <v>33</v>
      </c>
      <c r="E64" s="297"/>
      <c r="F64" s="151">
        <f>E64*C64</f>
        <v>0</v>
      </c>
    </row>
    <row r="65" spans="1:6" x14ac:dyDescent="0.2">
      <c r="A65" s="240"/>
      <c r="B65" s="154"/>
      <c r="C65" s="155"/>
      <c r="D65" s="76"/>
      <c r="E65" s="77"/>
      <c r="F65" s="77"/>
    </row>
    <row r="66" spans="1:6" x14ac:dyDescent="0.2">
      <c r="A66" s="241"/>
      <c r="B66" s="143"/>
      <c r="C66" s="144"/>
      <c r="D66" s="145"/>
      <c r="E66" s="146"/>
      <c r="F66" s="242"/>
    </row>
    <row r="67" spans="1:6" x14ac:dyDescent="0.2">
      <c r="A67" s="147">
        <f>COUNT($A$12:A66)+1</f>
        <v>12</v>
      </c>
      <c r="B67" s="253" t="s">
        <v>54</v>
      </c>
      <c r="C67" s="149"/>
      <c r="D67" s="150"/>
      <c r="E67" s="151"/>
      <c r="F67" s="212"/>
    </row>
    <row r="68" spans="1:6" ht="76.5" x14ac:dyDescent="0.2">
      <c r="A68" s="147"/>
      <c r="B68" s="153" t="s">
        <v>55</v>
      </c>
      <c r="C68" s="149"/>
      <c r="D68" s="150"/>
      <c r="E68" s="151"/>
      <c r="F68" s="212"/>
    </row>
    <row r="69" spans="1:6" ht="14.25" x14ac:dyDescent="0.2">
      <c r="A69" s="147"/>
      <c r="B69" s="254"/>
      <c r="C69" s="149">
        <v>3</v>
      </c>
      <c r="D69" s="150" t="s">
        <v>33</v>
      </c>
      <c r="E69" s="297"/>
      <c r="F69" s="151">
        <f>E69*C69</f>
        <v>0</v>
      </c>
    </row>
    <row r="70" spans="1:6" x14ac:dyDescent="0.2">
      <c r="A70" s="240"/>
      <c r="B70" s="255"/>
      <c r="C70" s="155"/>
      <c r="D70" s="76"/>
      <c r="E70" s="77"/>
      <c r="F70" s="77"/>
    </row>
    <row r="71" spans="1:6" x14ac:dyDescent="0.2">
      <c r="A71" s="241"/>
      <c r="B71" s="256"/>
      <c r="C71" s="144"/>
      <c r="D71" s="145"/>
      <c r="E71" s="146"/>
      <c r="F71" s="146"/>
    </row>
    <row r="72" spans="1:6" x14ac:dyDescent="0.2">
      <c r="A72" s="147">
        <f>COUNT($A$12:A71)+1</f>
        <v>13</v>
      </c>
      <c r="B72" s="257" t="s">
        <v>56</v>
      </c>
      <c r="C72" s="149"/>
      <c r="D72" s="150"/>
      <c r="E72" s="151"/>
      <c r="F72" s="151"/>
    </row>
    <row r="73" spans="1:6" ht="76.5" x14ac:dyDescent="0.2">
      <c r="A73" s="147"/>
      <c r="B73" s="153" t="s">
        <v>57</v>
      </c>
      <c r="C73" s="149"/>
      <c r="D73" s="150"/>
      <c r="E73" s="151"/>
      <c r="F73" s="151"/>
    </row>
    <row r="74" spans="1:6" ht="14.25" x14ac:dyDescent="0.2">
      <c r="A74" s="147"/>
      <c r="B74" s="254"/>
      <c r="C74" s="149">
        <v>3</v>
      </c>
      <c r="D74" s="150" t="s">
        <v>33</v>
      </c>
      <c r="E74" s="297"/>
      <c r="F74" s="151">
        <f>E74*C74</f>
        <v>0</v>
      </c>
    </row>
    <row r="75" spans="1:6" x14ac:dyDescent="0.2">
      <c r="A75" s="240"/>
      <c r="B75" s="255"/>
      <c r="C75" s="155"/>
      <c r="D75" s="76"/>
      <c r="E75" s="77"/>
      <c r="F75" s="77"/>
    </row>
    <row r="76" spans="1:6" x14ac:dyDescent="0.2">
      <c r="A76" s="100"/>
      <c r="B76" s="143"/>
      <c r="C76" s="144"/>
      <c r="D76" s="145"/>
      <c r="E76" s="146"/>
      <c r="F76" s="146"/>
    </row>
    <row r="77" spans="1:6" x14ac:dyDescent="0.2">
      <c r="A77" s="147">
        <f>COUNT($A$12:A76)+1</f>
        <v>14</v>
      </c>
      <c r="B77" s="148" t="s">
        <v>241</v>
      </c>
      <c r="C77" s="149"/>
      <c r="D77" s="150"/>
      <c r="E77" s="151"/>
      <c r="F77" s="212"/>
    </row>
    <row r="78" spans="1:6" ht="114.75" x14ac:dyDescent="0.2">
      <c r="A78" s="152"/>
      <c r="B78" s="153" t="s">
        <v>242</v>
      </c>
      <c r="C78" s="149"/>
      <c r="D78" s="150"/>
      <c r="E78" s="151"/>
      <c r="F78" s="212"/>
    </row>
    <row r="79" spans="1:6" ht="14.25" x14ac:dyDescent="0.2">
      <c r="A79" s="152"/>
      <c r="B79" s="153"/>
      <c r="C79" s="149">
        <v>130</v>
      </c>
      <c r="D79" s="150" t="s">
        <v>39</v>
      </c>
      <c r="E79" s="297"/>
      <c r="F79" s="151">
        <f>C79*E79</f>
        <v>0</v>
      </c>
    </row>
    <row r="80" spans="1:6" x14ac:dyDescent="0.2">
      <c r="A80" s="99"/>
      <c r="B80" s="154"/>
      <c r="C80" s="155"/>
      <c r="D80" s="76"/>
      <c r="E80" s="77"/>
      <c r="F80" s="77"/>
    </row>
    <row r="81" spans="1:6" x14ac:dyDescent="0.2">
      <c r="A81" s="100"/>
      <c r="B81" s="65"/>
      <c r="C81" s="144"/>
      <c r="D81" s="145"/>
      <c r="E81" s="146"/>
      <c r="F81" s="146"/>
    </row>
    <row r="82" spans="1:6" x14ac:dyDescent="0.2">
      <c r="A82" s="147">
        <f>COUNT($A$12:A81)+1</f>
        <v>15</v>
      </c>
      <c r="B82" s="258" t="s">
        <v>72</v>
      </c>
      <c r="C82" s="149"/>
      <c r="D82" s="150"/>
      <c r="E82" s="151"/>
      <c r="F82" s="151"/>
    </row>
    <row r="83" spans="1:6" ht="51" x14ac:dyDescent="0.2">
      <c r="A83" s="152"/>
      <c r="B83" s="153" t="s">
        <v>73</v>
      </c>
      <c r="C83" s="149"/>
      <c r="D83" s="150"/>
      <c r="E83" s="151"/>
      <c r="F83" s="151"/>
    </row>
    <row r="84" spans="1:6" x14ac:dyDescent="0.2">
      <c r="A84" s="152"/>
      <c r="C84" s="149">
        <v>4</v>
      </c>
      <c r="D84" s="150" t="s">
        <v>1</v>
      </c>
      <c r="E84" s="297"/>
      <c r="F84" s="151">
        <f>C84*E84</f>
        <v>0</v>
      </c>
    </row>
    <row r="85" spans="1:6" x14ac:dyDescent="0.2">
      <c r="A85" s="99"/>
      <c r="B85" s="259"/>
      <c r="C85" s="155"/>
      <c r="D85" s="76"/>
      <c r="E85" s="77"/>
      <c r="F85" s="77"/>
    </row>
    <row r="86" spans="1:6" x14ac:dyDescent="0.2">
      <c r="A86" s="100"/>
      <c r="B86" s="65"/>
      <c r="C86" s="144"/>
      <c r="D86" s="145"/>
      <c r="E86" s="146"/>
      <c r="F86" s="146"/>
    </row>
    <row r="87" spans="1:6" x14ac:dyDescent="0.2">
      <c r="A87" s="147">
        <f>COUNT($A$12:A86)+1</f>
        <v>16</v>
      </c>
      <c r="B87" s="148" t="s">
        <v>19</v>
      </c>
      <c r="C87" s="149"/>
      <c r="D87" s="150"/>
      <c r="E87" s="151"/>
      <c r="F87" s="151"/>
    </row>
    <row r="88" spans="1:6" ht="25.5" x14ac:dyDescent="0.2">
      <c r="A88" s="152"/>
      <c r="B88" s="153" t="s">
        <v>18</v>
      </c>
      <c r="C88" s="149"/>
      <c r="D88" s="150"/>
      <c r="E88" s="151"/>
      <c r="F88" s="212"/>
    </row>
    <row r="89" spans="1:6" ht="14.25" x14ac:dyDescent="0.2">
      <c r="A89" s="152"/>
      <c r="B89" s="153"/>
      <c r="C89" s="149">
        <v>150</v>
      </c>
      <c r="D89" s="150" t="s">
        <v>39</v>
      </c>
      <c r="E89" s="297"/>
      <c r="F89" s="151">
        <f>C89*E89</f>
        <v>0</v>
      </c>
    </row>
    <row r="90" spans="1:6" x14ac:dyDescent="0.2">
      <c r="A90" s="99"/>
      <c r="B90" s="154"/>
      <c r="C90" s="155"/>
      <c r="D90" s="76"/>
      <c r="E90" s="77"/>
      <c r="F90" s="77"/>
    </row>
    <row r="91" spans="1:6" x14ac:dyDescent="0.2">
      <c r="A91" s="100"/>
      <c r="B91" s="143"/>
      <c r="C91" s="144"/>
      <c r="D91" s="145"/>
      <c r="E91" s="146"/>
      <c r="F91" s="146"/>
    </row>
    <row r="92" spans="1:6" x14ac:dyDescent="0.2">
      <c r="A92" s="147">
        <f>COUNT($A$12:A91)+1</f>
        <v>17</v>
      </c>
      <c r="B92" s="148" t="s">
        <v>76</v>
      </c>
      <c r="C92" s="149"/>
      <c r="D92" s="150"/>
      <c r="E92" s="151"/>
      <c r="F92" s="212"/>
    </row>
    <row r="93" spans="1:6" ht="38.25" x14ac:dyDescent="0.2">
      <c r="A93" s="152"/>
      <c r="B93" s="153" t="s">
        <v>243</v>
      </c>
      <c r="C93" s="149"/>
      <c r="D93" s="150"/>
      <c r="E93" s="151"/>
      <c r="F93" s="212"/>
    </row>
    <row r="94" spans="1:6" ht="14.25" x14ac:dyDescent="0.2">
      <c r="A94" s="152"/>
      <c r="B94" s="153" t="s">
        <v>28</v>
      </c>
      <c r="C94" s="149">
        <v>150</v>
      </c>
      <c r="D94" s="150" t="s">
        <v>38</v>
      </c>
      <c r="E94" s="297"/>
      <c r="F94" s="151">
        <f>C94*E94</f>
        <v>0</v>
      </c>
    </row>
    <row r="95" spans="1:6" ht="14.25" x14ac:dyDescent="0.2">
      <c r="A95" s="152"/>
      <c r="B95" s="153" t="s">
        <v>29</v>
      </c>
      <c r="C95" s="149">
        <v>30</v>
      </c>
      <c r="D95" s="150" t="s">
        <v>38</v>
      </c>
      <c r="E95" s="297"/>
      <c r="F95" s="151">
        <f>C95*E95</f>
        <v>0</v>
      </c>
    </row>
    <row r="96" spans="1:6" x14ac:dyDescent="0.2">
      <c r="A96" s="99"/>
      <c r="B96" s="154"/>
      <c r="C96" s="155"/>
      <c r="D96" s="76"/>
      <c r="E96" s="77"/>
      <c r="F96" s="77"/>
    </row>
    <row r="97" spans="1:6" x14ac:dyDescent="0.2">
      <c r="A97" s="100"/>
      <c r="B97" s="143"/>
      <c r="C97" s="144"/>
      <c r="D97" s="145"/>
      <c r="E97" s="146"/>
      <c r="F97" s="146"/>
    </row>
    <row r="98" spans="1:6" x14ac:dyDescent="0.2">
      <c r="A98" s="147">
        <f>COUNT($A$12:A97)+1</f>
        <v>18</v>
      </c>
      <c r="B98" s="148" t="s">
        <v>244</v>
      </c>
      <c r="C98" s="149"/>
      <c r="D98" s="150"/>
      <c r="E98" s="151"/>
      <c r="F98" s="151"/>
    </row>
    <row r="99" spans="1:6" ht="51" x14ac:dyDescent="0.2">
      <c r="A99" s="152"/>
      <c r="B99" s="153" t="s">
        <v>245</v>
      </c>
      <c r="C99" s="149"/>
      <c r="D99" s="150"/>
      <c r="E99" s="151"/>
      <c r="F99" s="151"/>
    </row>
    <row r="100" spans="1:6" ht="14.25" x14ac:dyDescent="0.2">
      <c r="A100" s="152"/>
      <c r="B100" s="153" t="s">
        <v>29</v>
      </c>
      <c r="C100" s="149">
        <v>2</v>
      </c>
      <c r="D100" s="150" t="s">
        <v>38</v>
      </c>
      <c r="E100" s="297"/>
      <c r="F100" s="151">
        <f>C100*E100</f>
        <v>0</v>
      </c>
    </row>
    <row r="101" spans="1:6" x14ac:dyDescent="0.2">
      <c r="A101" s="99"/>
      <c r="B101" s="154"/>
      <c r="C101" s="155"/>
      <c r="D101" s="76"/>
      <c r="E101" s="77"/>
      <c r="F101" s="77"/>
    </row>
    <row r="102" spans="1:6" x14ac:dyDescent="0.2">
      <c r="A102" s="100"/>
      <c r="B102" s="143"/>
      <c r="C102" s="144"/>
      <c r="D102" s="145"/>
      <c r="E102" s="146"/>
      <c r="F102" s="146"/>
    </row>
    <row r="103" spans="1:6" x14ac:dyDescent="0.2">
      <c r="A103" s="147">
        <f>COUNT($A$12:A102)+1</f>
        <v>19</v>
      </c>
      <c r="B103" s="148" t="s">
        <v>85</v>
      </c>
      <c r="C103" s="149"/>
      <c r="D103" s="150"/>
      <c r="E103" s="151"/>
      <c r="F103" s="212"/>
    </row>
    <row r="104" spans="1:6" ht="51" x14ac:dyDescent="0.2">
      <c r="A104" s="152"/>
      <c r="B104" s="153" t="s">
        <v>103</v>
      </c>
      <c r="C104" s="149"/>
      <c r="D104" s="150"/>
      <c r="E104" s="151"/>
      <c r="F104" s="212"/>
    </row>
    <row r="105" spans="1:6" ht="14.25" x14ac:dyDescent="0.2">
      <c r="A105" s="152"/>
      <c r="B105" s="153"/>
      <c r="C105" s="149">
        <v>6</v>
      </c>
      <c r="D105" s="150" t="s">
        <v>38</v>
      </c>
      <c r="E105" s="297"/>
      <c r="F105" s="151">
        <f>C105*E105</f>
        <v>0</v>
      </c>
    </row>
    <row r="106" spans="1:6" x14ac:dyDescent="0.2">
      <c r="A106" s="99"/>
      <c r="B106" s="154"/>
      <c r="C106" s="155"/>
      <c r="D106" s="76"/>
      <c r="E106" s="77"/>
      <c r="F106" s="77"/>
    </row>
    <row r="107" spans="1:6" x14ac:dyDescent="0.2">
      <c r="A107" s="100"/>
      <c r="B107" s="143"/>
      <c r="C107" s="144"/>
      <c r="D107" s="145"/>
      <c r="E107" s="146"/>
      <c r="F107" s="146"/>
    </row>
    <row r="108" spans="1:6" x14ac:dyDescent="0.2">
      <c r="A108" s="147">
        <f>COUNT($A$12:A107)+1</f>
        <v>20</v>
      </c>
      <c r="B108" s="252" t="s">
        <v>246</v>
      </c>
      <c r="C108" s="149"/>
      <c r="D108" s="150"/>
      <c r="E108" s="151"/>
      <c r="F108" s="151"/>
    </row>
    <row r="109" spans="1:6" ht="25.5" x14ac:dyDescent="0.2">
      <c r="A109" s="152"/>
      <c r="B109" s="153" t="s">
        <v>247</v>
      </c>
      <c r="C109" s="149"/>
      <c r="D109" s="150"/>
      <c r="E109" s="151"/>
      <c r="F109" s="151"/>
    </row>
    <row r="110" spans="1:6" ht="14.25" x14ac:dyDescent="0.2">
      <c r="A110" s="152"/>
      <c r="B110" s="153"/>
      <c r="C110" s="149">
        <v>2</v>
      </c>
      <c r="D110" s="150" t="s">
        <v>38</v>
      </c>
      <c r="E110" s="297"/>
      <c r="F110" s="151">
        <f t="shared" ref="F110" si="0">C110*E110</f>
        <v>0</v>
      </c>
    </row>
    <row r="111" spans="1:6" x14ac:dyDescent="0.2">
      <c r="A111" s="99"/>
      <c r="B111" s="154"/>
      <c r="C111" s="155"/>
      <c r="D111" s="76"/>
      <c r="E111" s="77"/>
      <c r="F111" s="77"/>
    </row>
    <row r="112" spans="1:6" x14ac:dyDescent="0.2">
      <c r="A112" s="100"/>
      <c r="B112" s="143"/>
      <c r="C112" s="144"/>
      <c r="D112" s="145"/>
      <c r="E112" s="146"/>
      <c r="F112" s="146"/>
    </row>
    <row r="113" spans="1:6" x14ac:dyDescent="0.2">
      <c r="A113" s="147">
        <f>COUNT($A$12:A112)+1</f>
        <v>21</v>
      </c>
      <c r="B113" s="148" t="s">
        <v>248</v>
      </c>
      <c r="C113" s="149"/>
      <c r="D113" s="150"/>
      <c r="E113" s="151"/>
      <c r="F113" s="151"/>
    </row>
    <row r="114" spans="1:6" ht="51" x14ac:dyDescent="0.2">
      <c r="A114" s="152"/>
      <c r="B114" s="153" t="s">
        <v>105</v>
      </c>
      <c r="C114" s="149"/>
      <c r="D114" s="150"/>
      <c r="E114" s="151"/>
      <c r="F114" s="151"/>
    </row>
    <row r="115" spans="1:6" ht="14.25" x14ac:dyDescent="0.2">
      <c r="A115" s="152"/>
      <c r="B115" s="153"/>
      <c r="C115" s="149">
        <v>85</v>
      </c>
      <c r="D115" s="150" t="s">
        <v>38</v>
      </c>
      <c r="E115" s="297"/>
      <c r="F115" s="151">
        <f>C115*E115</f>
        <v>0</v>
      </c>
    </row>
    <row r="116" spans="1:6" x14ac:dyDescent="0.2">
      <c r="A116" s="99"/>
      <c r="B116" s="154"/>
      <c r="C116" s="155"/>
      <c r="D116" s="76"/>
      <c r="E116" s="77"/>
      <c r="F116" s="77"/>
    </row>
    <row r="117" spans="1:6" x14ac:dyDescent="0.2">
      <c r="A117" s="100"/>
      <c r="B117" s="143"/>
      <c r="C117" s="144"/>
      <c r="D117" s="145"/>
      <c r="E117" s="146"/>
      <c r="F117" s="146"/>
    </row>
    <row r="118" spans="1:6" x14ac:dyDescent="0.2">
      <c r="A118" s="147">
        <f>COUNT($A$12:A117)+1</f>
        <v>22</v>
      </c>
      <c r="B118" s="148" t="s">
        <v>249</v>
      </c>
      <c r="C118" s="149"/>
      <c r="D118" s="150"/>
      <c r="E118" s="151"/>
      <c r="F118" s="151"/>
    </row>
    <row r="119" spans="1:6" ht="63.75" x14ac:dyDescent="0.2">
      <c r="A119" s="152"/>
      <c r="B119" s="153" t="s">
        <v>250</v>
      </c>
      <c r="C119" s="149"/>
      <c r="D119" s="150"/>
      <c r="E119" s="151"/>
      <c r="F119" s="151"/>
    </row>
    <row r="120" spans="1:6" ht="14.25" x14ac:dyDescent="0.2">
      <c r="A120" s="152"/>
      <c r="B120" s="153"/>
      <c r="C120" s="149">
        <v>4</v>
      </c>
      <c r="D120" s="150" t="s">
        <v>38</v>
      </c>
      <c r="E120" s="297"/>
      <c r="F120" s="151">
        <f>C120*E120</f>
        <v>0</v>
      </c>
    </row>
    <row r="121" spans="1:6" x14ac:dyDescent="0.2">
      <c r="A121" s="99"/>
      <c r="B121" s="154"/>
      <c r="C121" s="155"/>
      <c r="D121" s="76"/>
      <c r="E121" s="77"/>
      <c r="F121" s="77"/>
    </row>
    <row r="122" spans="1:6" x14ac:dyDescent="0.2">
      <c r="A122" s="100"/>
      <c r="B122" s="143"/>
      <c r="C122" s="144"/>
      <c r="D122" s="145"/>
      <c r="E122" s="146"/>
      <c r="F122" s="146"/>
    </row>
    <row r="123" spans="1:6" x14ac:dyDescent="0.2">
      <c r="A123" s="147">
        <f>COUNT($A$12:A122)+1</f>
        <v>23</v>
      </c>
      <c r="B123" s="148" t="s">
        <v>77</v>
      </c>
      <c r="C123" s="149"/>
      <c r="D123" s="150"/>
      <c r="E123" s="151"/>
      <c r="F123" s="151"/>
    </row>
    <row r="124" spans="1:6" ht="89.25" x14ac:dyDescent="0.2">
      <c r="A124" s="152"/>
      <c r="B124" s="153" t="s">
        <v>92</v>
      </c>
      <c r="C124" s="149"/>
      <c r="D124" s="150"/>
      <c r="E124" s="151"/>
      <c r="F124" s="151"/>
    </row>
    <row r="125" spans="1:6" ht="14.25" x14ac:dyDescent="0.2">
      <c r="A125" s="152"/>
      <c r="B125" s="153"/>
      <c r="C125" s="149">
        <v>90</v>
      </c>
      <c r="D125" s="150" t="s">
        <v>38</v>
      </c>
      <c r="E125" s="297"/>
      <c r="F125" s="151">
        <f>C125*E125</f>
        <v>0</v>
      </c>
    </row>
    <row r="126" spans="1:6" x14ac:dyDescent="0.2">
      <c r="A126" s="99"/>
      <c r="B126" s="154"/>
      <c r="C126" s="155"/>
      <c r="D126" s="76"/>
      <c r="E126" s="77"/>
      <c r="F126" s="77"/>
    </row>
    <row r="127" spans="1:6" x14ac:dyDescent="0.2">
      <c r="A127" s="100"/>
      <c r="B127" s="143"/>
      <c r="C127" s="144"/>
      <c r="D127" s="145"/>
      <c r="E127" s="146"/>
      <c r="F127" s="146"/>
    </row>
    <row r="128" spans="1:6" x14ac:dyDescent="0.2">
      <c r="A128" s="147">
        <f>COUNT($A$12:A127)+1</f>
        <v>24</v>
      </c>
      <c r="B128" s="148" t="s">
        <v>78</v>
      </c>
      <c r="C128" s="149"/>
      <c r="D128" s="150"/>
      <c r="E128" s="151"/>
      <c r="F128" s="212"/>
    </row>
    <row r="129" spans="1:6" ht="63.75" x14ac:dyDescent="0.2">
      <c r="A129" s="152"/>
      <c r="B129" s="153" t="s">
        <v>93</v>
      </c>
      <c r="C129" s="149"/>
      <c r="D129" s="150"/>
      <c r="E129" s="151"/>
      <c r="F129" s="212"/>
    </row>
    <row r="130" spans="1:6" ht="14.25" x14ac:dyDescent="0.2">
      <c r="A130" s="152"/>
      <c r="B130" s="153"/>
      <c r="C130" s="149">
        <v>16</v>
      </c>
      <c r="D130" s="150" t="s">
        <v>38</v>
      </c>
      <c r="E130" s="297"/>
      <c r="F130" s="151">
        <f>C130*E130</f>
        <v>0</v>
      </c>
    </row>
    <row r="131" spans="1:6" x14ac:dyDescent="0.2">
      <c r="A131" s="99"/>
      <c r="B131" s="154"/>
      <c r="C131" s="155"/>
      <c r="D131" s="76"/>
      <c r="E131" s="77"/>
      <c r="F131" s="77"/>
    </row>
    <row r="132" spans="1:6" x14ac:dyDescent="0.2">
      <c r="A132" s="100"/>
      <c r="B132" s="143"/>
      <c r="C132" s="144"/>
      <c r="D132" s="145"/>
      <c r="E132" s="146"/>
      <c r="F132" s="146"/>
    </row>
    <row r="133" spans="1:6" x14ac:dyDescent="0.2">
      <c r="A133" s="147">
        <f>COUNT($A$12:A132)+1</f>
        <v>25</v>
      </c>
      <c r="B133" s="148" t="s">
        <v>251</v>
      </c>
      <c r="C133" s="149"/>
      <c r="D133" s="150"/>
      <c r="E133" s="151"/>
      <c r="F133" s="212"/>
    </row>
    <row r="134" spans="1:6" ht="38.25" x14ac:dyDescent="0.2">
      <c r="A134" s="152"/>
      <c r="B134" s="153" t="s">
        <v>252</v>
      </c>
      <c r="C134" s="149"/>
      <c r="D134" s="150"/>
      <c r="E134" s="151"/>
      <c r="F134" s="212"/>
    </row>
    <row r="135" spans="1:6" ht="14.25" x14ac:dyDescent="0.2">
      <c r="A135" s="152"/>
      <c r="B135" s="153"/>
      <c r="C135" s="149">
        <v>2</v>
      </c>
      <c r="D135" s="150" t="s">
        <v>38</v>
      </c>
      <c r="E135" s="297"/>
      <c r="F135" s="151">
        <f>C135*E135</f>
        <v>0</v>
      </c>
    </row>
    <row r="136" spans="1:6" x14ac:dyDescent="0.2">
      <c r="A136" s="99"/>
      <c r="B136" s="154"/>
      <c r="C136" s="155"/>
      <c r="D136" s="76"/>
      <c r="E136" s="77"/>
      <c r="F136" s="77"/>
    </row>
    <row r="137" spans="1:6" x14ac:dyDescent="0.2">
      <c r="A137" s="100"/>
      <c r="B137" s="65"/>
      <c r="C137" s="144"/>
      <c r="D137" s="260"/>
      <c r="E137" s="31"/>
      <c r="F137" s="31"/>
    </row>
    <row r="138" spans="1:6" x14ac:dyDescent="0.2">
      <c r="A138" s="147">
        <f>COUNT($A$12:A137)+1</f>
        <v>26</v>
      </c>
      <c r="B138" s="148" t="s">
        <v>21</v>
      </c>
      <c r="C138" s="149"/>
      <c r="D138" s="150"/>
      <c r="E138" s="151"/>
      <c r="F138" s="151"/>
    </row>
    <row r="139" spans="1:6" ht="38.25" x14ac:dyDescent="0.2">
      <c r="A139" s="152"/>
      <c r="B139" s="153" t="s">
        <v>20</v>
      </c>
      <c r="C139" s="149"/>
      <c r="D139" s="150"/>
      <c r="E139" s="151"/>
      <c r="F139" s="212"/>
    </row>
    <row r="140" spans="1:6" ht="14.25" x14ac:dyDescent="0.2">
      <c r="A140" s="152"/>
      <c r="B140" s="153"/>
      <c r="C140" s="149">
        <v>180</v>
      </c>
      <c r="D140" s="150" t="s">
        <v>38</v>
      </c>
      <c r="E140" s="297"/>
      <c r="F140" s="151">
        <f>C140*E140</f>
        <v>0</v>
      </c>
    </row>
    <row r="141" spans="1:6" x14ac:dyDescent="0.2">
      <c r="A141" s="99"/>
      <c r="B141" s="154"/>
      <c r="C141" s="155"/>
      <c r="D141" s="76"/>
      <c r="E141" s="77"/>
      <c r="F141" s="77"/>
    </row>
    <row r="142" spans="1:6" x14ac:dyDescent="0.2">
      <c r="A142" s="100"/>
      <c r="B142" s="143"/>
      <c r="C142" s="144"/>
      <c r="D142" s="145"/>
      <c r="E142" s="146"/>
      <c r="F142" s="146"/>
    </row>
    <row r="143" spans="1:6" x14ac:dyDescent="0.2">
      <c r="A143" s="147">
        <f>COUNT($A$12:A142)+1</f>
        <v>27</v>
      </c>
      <c r="B143" s="148" t="s">
        <v>22</v>
      </c>
      <c r="C143" s="149"/>
      <c r="D143" s="150"/>
      <c r="E143" s="151"/>
      <c r="F143" s="151"/>
    </row>
    <row r="144" spans="1:6" ht="25.5" x14ac:dyDescent="0.2">
      <c r="A144" s="152"/>
      <c r="B144" s="153" t="s">
        <v>107</v>
      </c>
      <c r="C144" s="149"/>
      <c r="D144" s="150"/>
      <c r="E144" s="151"/>
      <c r="F144" s="212"/>
    </row>
    <row r="145" spans="1:6" ht="14.25" x14ac:dyDescent="0.2">
      <c r="A145" s="152"/>
      <c r="B145" s="153"/>
      <c r="C145" s="149">
        <v>190</v>
      </c>
      <c r="D145" s="150" t="s">
        <v>33</v>
      </c>
      <c r="E145" s="297"/>
      <c r="F145" s="151">
        <f>C145*E145</f>
        <v>0</v>
      </c>
    </row>
    <row r="146" spans="1:6" x14ac:dyDescent="0.2">
      <c r="A146" s="99"/>
      <c r="B146" s="154"/>
      <c r="C146" s="155"/>
      <c r="D146" s="76"/>
      <c r="E146" s="77"/>
      <c r="F146" s="77"/>
    </row>
    <row r="147" spans="1:6" x14ac:dyDescent="0.2">
      <c r="A147" s="100"/>
      <c r="B147" s="143"/>
      <c r="C147" s="144"/>
      <c r="D147" s="145"/>
      <c r="E147" s="146"/>
      <c r="F147" s="146"/>
    </row>
    <row r="148" spans="1:6" x14ac:dyDescent="0.2">
      <c r="A148" s="147">
        <f>COUNT($A$12:A147)+1</f>
        <v>28</v>
      </c>
      <c r="B148" s="148" t="s">
        <v>142</v>
      </c>
      <c r="C148" s="149"/>
      <c r="D148" s="150"/>
      <c r="E148" s="151"/>
      <c r="F148" s="151"/>
    </row>
    <row r="149" spans="1:6" ht="114.75" x14ac:dyDescent="0.2">
      <c r="A149" s="152"/>
      <c r="B149" s="153" t="s">
        <v>410</v>
      </c>
      <c r="C149" s="149"/>
      <c r="D149" s="150"/>
      <c r="E149" s="151"/>
      <c r="F149" s="151"/>
    </row>
    <row r="150" spans="1:6" ht="14.25" x14ac:dyDescent="0.2">
      <c r="A150" s="152"/>
      <c r="B150" s="148" t="s">
        <v>254</v>
      </c>
      <c r="C150" s="149">
        <v>90</v>
      </c>
      <c r="D150" s="150" t="s">
        <v>33</v>
      </c>
      <c r="E150" s="297"/>
      <c r="F150" s="151">
        <f t="shared" ref="F150" si="1">C150*E150</f>
        <v>0</v>
      </c>
    </row>
    <row r="151" spans="1:6" x14ac:dyDescent="0.2">
      <c r="A151" s="99"/>
      <c r="B151" s="154"/>
      <c r="C151" s="155"/>
      <c r="D151" s="76"/>
      <c r="E151" s="77"/>
      <c r="F151" s="77"/>
    </row>
    <row r="152" spans="1:6" x14ac:dyDescent="0.2">
      <c r="A152" s="100"/>
      <c r="B152" s="143"/>
      <c r="C152" s="144"/>
      <c r="D152" s="145"/>
      <c r="E152" s="146"/>
      <c r="F152" s="146"/>
    </row>
    <row r="153" spans="1:6" x14ac:dyDescent="0.2">
      <c r="A153" s="147">
        <f>COUNT($A$12:A152)+1</f>
        <v>29</v>
      </c>
      <c r="B153" s="148" t="s">
        <v>255</v>
      </c>
      <c r="C153" s="149"/>
      <c r="D153" s="150"/>
      <c r="E153" s="151"/>
      <c r="F153" s="151"/>
    </row>
    <row r="154" spans="1:6" ht="51" x14ac:dyDescent="0.2">
      <c r="A154" s="152"/>
      <c r="B154" s="153" t="s">
        <v>256</v>
      </c>
      <c r="C154" s="149"/>
      <c r="D154" s="150"/>
      <c r="E154" s="151"/>
      <c r="F154" s="151"/>
    </row>
    <row r="155" spans="1:6" ht="25.5" x14ac:dyDescent="0.2">
      <c r="A155" s="152"/>
      <c r="B155" s="153" t="s">
        <v>257</v>
      </c>
      <c r="C155" s="149">
        <v>2</v>
      </c>
      <c r="D155" s="150" t="s">
        <v>1</v>
      </c>
      <c r="E155" s="297"/>
      <c r="F155" s="151">
        <f t="shared" ref="F155" si="2">C155*E155</f>
        <v>0</v>
      </c>
    </row>
    <row r="156" spans="1:6" x14ac:dyDescent="0.2">
      <c r="A156" s="99"/>
      <c r="B156" s="154"/>
      <c r="C156" s="155"/>
      <c r="D156" s="76"/>
      <c r="E156" s="77"/>
      <c r="F156" s="77"/>
    </row>
    <row r="157" spans="1:6" x14ac:dyDescent="0.2">
      <c r="A157" s="100"/>
      <c r="B157" s="143"/>
      <c r="C157" s="144"/>
      <c r="D157" s="145"/>
      <c r="E157" s="146"/>
      <c r="F157" s="146"/>
    </row>
    <row r="158" spans="1:6" ht="25.5" x14ac:dyDescent="0.2">
      <c r="A158" s="147">
        <f>COUNT($A$12:A157)+1</f>
        <v>30</v>
      </c>
      <c r="B158" s="301" t="s">
        <v>258</v>
      </c>
      <c r="C158" s="149"/>
      <c r="D158" s="150"/>
      <c r="E158" s="151"/>
      <c r="F158" s="151"/>
    </row>
    <row r="159" spans="1:6" ht="51" x14ac:dyDescent="0.2">
      <c r="A159" s="152"/>
      <c r="B159" s="153" t="s">
        <v>259</v>
      </c>
      <c r="C159" s="149"/>
      <c r="D159" s="150"/>
      <c r="E159" s="151"/>
      <c r="F159" s="151"/>
    </row>
    <row r="160" spans="1:6" ht="25.5" x14ac:dyDescent="0.2">
      <c r="A160" s="152"/>
      <c r="B160" s="153" t="s">
        <v>260</v>
      </c>
      <c r="C160" s="149">
        <v>90</v>
      </c>
      <c r="D160" s="150" t="s">
        <v>1</v>
      </c>
      <c r="E160" s="297"/>
      <c r="F160" s="151">
        <f t="shared" ref="F160" si="3">C160*E160</f>
        <v>0</v>
      </c>
    </row>
    <row r="161" spans="1:6" x14ac:dyDescent="0.2">
      <c r="A161" s="99"/>
      <c r="B161" s="154"/>
      <c r="C161" s="155"/>
      <c r="D161" s="76"/>
      <c r="E161" s="77"/>
      <c r="F161" s="77"/>
    </row>
    <row r="162" spans="1:6" x14ac:dyDescent="0.2">
      <c r="A162" s="100"/>
      <c r="B162" s="143"/>
      <c r="C162" s="144"/>
      <c r="D162" s="145"/>
      <c r="E162" s="146"/>
      <c r="F162" s="146"/>
    </row>
    <row r="163" spans="1:6" x14ac:dyDescent="0.2">
      <c r="A163" s="147">
        <f>COUNT($A$12:A162)+1</f>
        <v>31</v>
      </c>
      <c r="B163" s="148" t="s">
        <v>137</v>
      </c>
      <c r="C163" s="149"/>
      <c r="D163" s="150"/>
      <c r="E163" s="151"/>
      <c r="F163" s="151"/>
    </row>
    <row r="164" spans="1:6" ht="191.25" x14ac:dyDescent="0.2">
      <c r="A164" s="152"/>
      <c r="B164" s="153" t="s">
        <v>261</v>
      </c>
      <c r="C164" s="149"/>
      <c r="D164" s="150"/>
      <c r="E164" s="151"/>
      <c r="F164" s="151"/>
    </row>
    <row r="165" spans="1:6" ht="51" x14ac:dyDescent="0.2">
      <c r="A165" s="152"/>
      <c r="B165" s="148" t="s">
        <v>262</v>
      </c>
      <c r="C165" s="149"/>
      <c r="D165" s="150"/>
      <c r="E165" s="151"/>
      <c r="F165" s="151"/>
    </row>
    <row r="166" spans="1:6" x14ac:dyDescent="0.2">
      <c r="A166" s="152"/>
      <c r="B166" s="230" t="s">
        <v>263</v>
      </c>
      <c r="C166" s="149">
        <v>2</v>
      </c>
      <c r="D166" s="150" t="s">
        <v>1</v>
      </c>
      <c r="E166" s="297"/>
      <c r="F166" s="151">
        <f t="shared" ref="F166" si="4">C166*E166</f>
        <v>0</v>
      </c>
    </row>
    <row r="167" spans="1:6" x14ac:dyDescent="0.2">
      <c r="A167" s="99"/>
      <c r="B167" s="154"/>
      <c r="C167" s="155"/>
      <c r="D167" s="76"/>
      <c r="E167" s="77"/>
      <c r="F167" s="77"/>
    </row>
    <row r="168" spans="1:6" x14ac:dyDescent="0.2">
      <c r="A168" s="100"/>
      <c r="B168" s="143"/>
      <c r="C168" s="144"/>
      <c r="D168" s="145"/>
      <c r="E168" s="146"/>
      <c r="F168" s="146"/>
    </row>
    <row r="169" spans="1:6" x14ac:dyDescent="0.2">
      <c r="A169" s="147">
        <f>COUNT($A$12:A168)+1</f>
        <v>32</v>
      </c>
      <c r="B169" s="148" t="s">
        <v>140</v>
      </c>
      <c r="C169" s="149"/>
      <c r="D169" s="150"/>
      <c r="E169" s="151"/>
      <c r="F169" s="151"/>
    </row>
    <row r="170" spans="1:6" ht="114.75" x14ac:dyDescent="0.2">
      <c r="A170" s="152"/>
      <c r="B170" s="153" t="s">
        <v>141</v>
      </c>
      <c r="C170" s="149"/>
      <c r="D170" s="150"/>
      <c r="E170" s="151"/>
      <c r="F170" s="151"/>
    </row>
    <row r="171" spans="1:6" x14ac:dyDescent="0.2">
      <c r="A171" s="152"/>
      <c r="B171" s="148"/>
      <c r="C171" s="149">
        <v>2</v>
      </c>
      <c r="D171" s="150" t="s">
        <v>1</v>
      </c>
      <c r="E171" s="297"/>
      <c r="F171" s="151">
        <f>+E171*C171</f>
        <v>0</v>
      </c>
    </row>
    <row r="172" spans="1:6" x14ac:dyDescent="0.2">
      <c r="A172" s="99"/>
      <c r="B172" s="154"/>
      <c r="C172" s="155"/>
      <c r="D172" s="76"/>
      <c r="E172" s="77"/>
      <c r="F172" s="77"/>
    </row>
    <row r="173" spans="1:6" x14ac:dyDescent="0.2">
      <c r="A173" s="100"/>
      <c r="B173" s="143"/>
      <c r="C173" s="144"/>
      <c r="D173" s="145"/>
      <c r="E173" s="146"/>
      <c r="F173" s="146"/>
    </row>
    <row r="174" spans="1:6" ht="25.5" x14ac:dyDescent="0.2">
      <c r="A174" s="147">
        <f>COUNT($A$12:A173)+1</f>
        <v>33</v>
      </c>
      <c r="B174" s="148" t="s">
        <v>264</v>
      </c>
      <c r="C174" s="149"/>
      <c r="D174" s="150"/>
      <c r="E174" s="151"/>
      <c r="F174" s="151"/>
    </row>
    <row r="175" spans="1:6" ht="76.5" x14ac:dyDescent="0.2">
      <c r="A175" s="152"/>
      <c r="B175" s="153" t="s">
        <v>265</v>
      </c>
      <c r="C175" s="149"/>
      <c r="D175" s="150"/>
      <c r="E175" s="151"/>
      <c r="F175" s="151"/>
    </row>
    <row r="176" spans="1:6" x14ac:dyDescent="0.2">
      <c r="A176" s="152"/>
      <c r="B176" s="148"/>
      <c r="C176" s="149">
        <v>1</v>
      </c>
      <c r="D176" s="150" t="s">
        <v>1</v>
      </c>
      <c r="E176" s="297"/>
      <c r="F176" s="151">
        <f>+E176*C176</f>
        <v>0</v>
      </c>
    </row>
    <row r="177" spans="1:6" x14ac:dyDescent="0.2">
      <c r="A177" s="99"/>
      <c r="B177" s="154"/>
      <c r="C177" s="155"/>
      <c r="D177" s="76"/>
      <c r="E177" s="77"/>
      <c r="F177" s="77"/>
    </row>
    <row r="178" spans="1:6" x14ac:dyDescent="0.2">
      <c r="A178" s="100"/>
      <c r="B178" s="143"/>
      <c r="C178" s="144"/>
      <c r="D178" s="145"/>
      <c r="E178" s="146"/>
      <c r="F178" s="146"/>
    </row>
    <row r="179" spans="1:6" x14ac:dyDescent="0.2">
      <c r="A179" s="147">
        <f>COUNT($A$10:A178)+1</f>
        <v>34</v>
      </c>
      <c r="B179" s="148" t="s">
        <v>266</v>
      </c>
      <c r="C179" s="149"/>
      <c r="D179" s="150"/>
      <c r="E179" s="151"/>
      <c r="F179" s="151"/>
    </row>
    <row r="180" spans="1:6" ht="153" x14ac:dyDescent="0.2">
      <c r="A180" s="152"/>
      <c r="B180" s="153" t="s">
        <v>267</v>
      </c>
      <c r="C180" s="149"/>
      <c r="D180" s="150"/>
      <c r="E180" s="151"/>
      <c r="F180" s="151"/>
    </row>
    <row r="181" spans="1:6" x14ac:dyDescent="0.2">
      <c r="A181" s="152"/>
      <c r="B181" s="148" t="s">
        <v>254</v>
      </c>
      <c r="C181" s="149">
        <v>1</v>
      </c>
      <c r="D181" s="150" t="s">
        <v>108</v>
      </c>
      <c r="E181" s="297"/>
      <c r="F181" s="151">
        <f>C181*E181</f>
        <v>0</v>
      </c>
    </row>
    <row r="182" spans="1:6" x14ac:dyDescent="0.2">
      <c r="A182" s="99"/>
      <c r="B182" s="154"/>
      <c r="C182" s="155"/>
      <c r="D182" s="76"/>
      <c r="E182" s="77"/>
      <c r="F182" s="77"/>
    </row>
    <row r="183" spans="1:6" x14ac:dyDescent="0.2">
      <c r="A183" s="100"/>
      <c r="B183" s="143"/>
      <c r="C183" s="144"/>
      <c r="D183" s="145"/>
      <c r="E183" s="146"/>
      <c r="F183" s="146"/>
    </row>
    <row r="184" spans="1:6" x14ac:dyDescent="0.2">
      <c r="A184" s="147">
        <f>COUNT($A$10:A182)+1</f>
        <v>35</v>
      </c>
      <c r="B184" s="148" t="s">
        <v>109</v>
      </c>
      <c r="C184" s="149"/>
      <c r="D184" s="150"/>
      <c r="E184" s="151"/>
      <c r="F184" s="151"/>
    </row>
    <row r="185" spans="1:6" ht="38.25" x14ac:dyDescent="0.2">
      <c r="A185" s="152"/>
      <c r="B185" s="153" t="s">
        <v>110</v>
      </c>
      <c r="C185" s="149"/>
      <c r="D185" s="150"/>
      <c r="E185" s="151"/>
      <c r="F185" s="151"/>
    </row>
    <row r="186" spans="1:6" x14ac:dyDescent="0.2">
      <c r="A186" s="152"/>
      <c r="B186" s="148"/>
      <c r="C186" s="149">
        <v>40</v>
      </c>
      <c r="D186" s="150" t="s">
        <v>1</v>
      </c>
      <c r="E186" s="297"/>
      <c r="F186" s="151">
        <f>C186*E186</f>
        <v>0</v>
      </c>
    </row>
    <row r="187" spans="1:6" x14ac:dyDescent="0.2">
      <c r="A187" s="99"/>
      <c r="B187" s="154"/>
      <c r="C187" s="155"/>
      <c r="D187" s="76"/>
      <c r="E187" s="77"/>
      <c r="F187" s="77"/>
    </row>
    <row r="188" spans="1:6" x14ac:dyDescent="0.2">
      <c r="A188" s="100"/>
      <c r="B188" s="143"/>
      <c r="C188" s="144"/>
      <c r="D188" s="145"/>
      <c r="E188" s="146"/>
      <c r="F188" s="146"/>
    </row>
    <row r="189" spans="1:6" x14ac:dyDescent="0.2">
      <c r="A189" s="147">
        <f>COUNT($A$10:A188)+1</f>
        <v>36</v>
      </c>
      <c r="B189" s="148" t="s">
        <v>111</v>
      </c>
      <c r="C189" s="149"/>
      <c r="D189" s="150"/>
      <c r="E189" s="151"/>
      <c r="F189" s="151"/>
    </row>
    <row r="190" spans="1:6" ht="76.5" x14ac:dyDescent="0.2">
      <c r="A190" s="152"/>
      <c r="B190" s="153" t="s">
        <v>268</v>
      </c>
      <c r="C190" s="149"/>
      <c r="D190" s="150"/>
      <c r="E190" s="151"/>
      <c r="F190" s="151"/>
    </row>
    <row r="191" spans="1:6" ht="14.25" x14ac:dyDescent="0.2">
      <c r="A191" s="152"/>
      <c r="B191" s="148"/>
      <c r="C191" s="149">
        <v>97</v>
      </c>
      <c r="D191" s="150" t="s">
        <v>33</v>
      </c>
      <c r="E191" s="297"/>
      <c r="F191" s="151">
        <f>C191*E191</f>
        <v>0</v>
      </c>
    </row>
    <row r="192" spans="1:6" x14ac:dyDescent="0.2">
      <c r="A192" s="99"/>
      <c r="B192" s="154"/>
      <c r="C192" s="155"/>
      <c r="D192" s="76"/>
      <c r="E192" s="77"/>
      <c r="F192" s="77"/>
    </row>
    <row r="193" spans="1:6" x14ac:dyDescent="0.2">
      <c r="A193" s="100"/>
      <c r="B193" s="143"/>
      <c r="C193" s="144"/>
      <c r="D193" s="145"/>
      <c r="E193" s="146"/>
      <c r="F193" s="146"/>
    </row>
    <row r="194" spans="1:6" x14ac:dyDescent="0.2">
      <c r="A194" s="147">
        <f>COUNT($A$10:A193)+1</f>
        <v>37</v>
      </c>
      <c r="B194" s="148" t="s">
        <v>112</v>
      </c>
      <c r="C194" s="149"/>
      <c r="D194" s="150"/>
      <c r="E194" s="151"/>
      <c r="F194" s="151"/>
    </row>
    <row r="195" spans="1:6" ht="38.25" x14ac:dyDescent="0.2">
      <c r="A195" s="152"/>
      <c r="B195" s="153" t="s">
        <v>113</v>
      </c>
      <c r="C195" s="149"/>
      <c r="D195" s="150"/>
      <c r="E195" s="151"/>
      <c r="F195" s="151"/>
    </row>
    <row r="196" spans="1:6" ht="14.25" x14ac:dyDescent="0.2">
      <c r="A196" s="152"/>
      <c r="B196" s="148"/>
      <c r="C196" s="149">
        <v>95</v>
      </c>
      <c r="D196" s="150" t="s">
        <v>33</v>
      </c>
      <c r="E196" s="297"/>
      <c r="F196" s="151">
        <f>C196*E196</f>
        <v>0</v>
      </c>
    </row>
    <row r="197" spans="1:6" x14ac:dyDescent="0.2">
      <c r="A197" s="99"/>
      <c r="B197" s="154"/>
      <c r="C197" s="155"/>
      <c r="D197" s="76"/>
      <c r="E197" s="77"/>
      <c r="F197" s="77"/>
    </row>
    <row r="198" spans="1:6" x14ac:dyDescent="0.2">
      <c r="A198" s="100"/>
      <c r="B198" s="143"/>
      <c r="C198" s="144"/>
      <c r="D198" s="145"/>
      <c r="E198" s="146"/>
      <c r="F198" s="146"/>
    </row>
    <row r="199" spans="1:6" x14ac:dyDescent="0.2">
      <c r="A199" s="147">
        <f>COUNT($A$10:A198)+1</f>
        <v>38</v>
      </c>
      <c r="B199" s="148" t="s">
        <v>116</v>
      </c>
      <c r="C199" s="149"/>
      <c r="D199" s="150"/>
      <c r="E199" s="151"/>
      <c r="F199" s="151"/>
    </row>
    <row r="200" spans="1:6" ht="63.75" x14ac:dyDescent="0.2">
      <c r="A200" s="152"/>
      <c r="B200" s="153" t="s">
        <v>117</v>
      </c>
      <c r="C200" s="149"/>
      <c r="D200" s="150"/>
      <c r="E200" s="151"/>
      <c r="F200" s="151"/>
    </row>
    <row r="201" spans="1:6" ht="14.25" x14ac:dyDescent="0.2">
      <c r="A201" s="152"/>
      <c r="B201" s="148"/>
      <c r="C201" s="149">
        <v>4</v>
      </c>
      <c r="D201" s="150" t="s">
        <v>38</v>
      </c>
      <c r="E201" s="297"/>
      <c r="F201" s="151">
        <f>C201*E201</f>
        <v>0</v>
      </c>
    </row>
    <row r="202" spans="1:6" x14ac:dyDescent="0.2">
      <c r="A202" s="99"/>
      <c r="B202" s="154"/>
      <c r="C202" s="155"/>
      <c r="D202" s="76"/>
      <c r="E202" s="77"/>
      <c r="F202" s="77"/>
    </row>
    <row r="203" spans="1:6" x14ac:dyDescent="0.2">
      <c r="A203" s="100"/>
      <c r="B203" s="143"/>
      <c r="C203" s="144"/>
      <c r="D203" s="145"/>
      <c r="E203" s="146"/>
      <c r="F203" s="146"/>
    </row>
    <row r="204" spans="1:6" x14ac:dyDescent="0.2">
      <c r="A204" s="147">
        <f>COUNT($A$10:A203)+1</f>
        <v>39</v>
      </c>
      <c r="B204" s="148" t="s">
        <v>269</v>
      </c>
      <c r="C204" s="149"/>
      <c r="D204" s="150"/>
      <c r="E204" s="151"/>
      <c r="F204" s="151"/>
    </row>
    <row r="205" spans="1:6" ht="102" x14ac:dyDescent="0.2">
      <c r="A205" s="152"/>
      <c r="B205" s="153" t="s">
        <v>270</v>
      </c>
      <c r="C205" s="149"/>
      <c r="D205" s="150"/>
      <c r="E205" s="151"/>
      <c r="F205" s="151"/>
    </row>
    <row r="206" spans="1:6" x14ac:dyDescent="0.2">
      <c r="A206" s="152"/>
      <c r="B206" s="148"/>
      <c r="C206" s="149">
        <v>5</v>
      </c>
      <c r="D206" s="150" t="s">
        <v>1</v>
      </c>
      <c r="E206" s="297"/>
      <c r="F206" s="151">
        <f>C206*E206</f>
        <v>0</v>
      </c>
    </row>
    <row r="207" spans="1:6" x14ac:dyDescent="0.2">
      <c r="A207" s="99"/>
      <c r="B207" s="154"/>
      <c r="C207" s="155"/>
      <c r="D207" s="76"/>
      <c r="E207" s="77"/>
      <c r="F207" s="77"/>
    </row>
    <row r="208" spans="1:6" x14ac:dyDescent="0.2">
      <c r="A208" s="100"/>
      <c r="B208" s="143"/>
      <c r="C208" s="144"/>
      <c r="D208" s="145"/>
      <c r="E208" s="146"/>
      <c r="F208" s="146"/>
    </row>
    <row r="209" spans="1:6" ht="25.5" x14ac:dyDescent="0.2">
      <c r="A209" s="147">
        <f>COUNT($A$10:A208)+1</f>
        <v>40</v>
      </c>
      <c r="B209" s="148" t="s">
        <v>271</v>
      </c>
      <c r="C209" s="149"/>
      <c r="D209" s="150"/>
      <c r="E209" s="151"/>
      <c r="F209" s="151"/>
    </row>
    <row r="210" spans="1:6" ht="89.25" x14ac:dyDescent="0.2">
      <c r="A210" s="152"/>
      <c r="B210" s="153" t="s">
        <v>272</v>
      </c>
      <c r="C210" s="149"/>
      <c r="D210" s="150"/>
      <c r="E210" s="151"/>
      <c r="F210" s="151"/>
    </row>
    <row r="211" spans="1:6" ht="25.5" x14ac:dyDescent="0.2">
      <c r="A211" s="152"/>
      <c r="B211" s="148" t="s">
        <v>260</v>
      </c>
      <c r="C211" s="149">
        <v>90</v>
      </c>
      <c r="D211" s="150" t="s">
        <v>1</v>
      </c>
      <c r="E211" s="297"/>
      <c r="F211" s="151">
        <f>C211*E211</f>
        <v>0</v>
      </c>
    </row>
    <row r="212" spans="1:6" x14ac:dyDescent="0.2">
      <c r="A212" s="99"/>
      <c r="B212" s="154"/>
      <c r="C212" s="155"/>
      <c r="D212" s="76"/>
      <c r="E212" s="77"/>
      <c r="F212" s="77"/>
    </row>
    <row r="213" spans="1:6" x14ac:dyDescent="0.2">
      <c r="A213" s="100"/>
      <c r="B213" s="143"/>
      <c r="C213" s="144"/>
      <c r="D213" s="145"/>
      <c r="E213" s="146"/>
      <c r="F213" s="242"/>
    </row>
    <row r="214" spans="1:6" x14ac:dyDescent="0.2">
      <c r="A214" s="147">
        <f>COUNT($A$12:A213)+1</f>
        <v>41</v>
      </c>
      <c r="B214" s="148" t="s">
        <v>273</v>
      </c>
      <c r="C214" s="149"/>
      <c r="D214" s="150"/>
      <c r="E214" s="151"/>
      <c r="F214" s="212"/>
    </row>
    <row r="215" spans="1:6" ht="51" x14ac:dyDescent="0.2">
      <c r="A215" s="152"/>
      <c r="B215" s="153" t="s">
        <v>274</v>
      </c>
      <c r="C215" s="149"/>
      <c r="D215" s="150"/>
      <c r="E215" s="151"/>
      <c r="F215" s="212"/>
    </row>
    <row r="216" spans="1:6" x14ac:dyDescent="0.2">
      <c r="A216" s="152"/>
      <c r="B216" s="153"/>
      <c r="C216" s="149">
        <v>2</v>
      </c>
      <c r="D216" s="150" t="s">
        <v>1</v>
      </c>
      <c r="E216" s="297"/>
      <c r="F216" s="151">
        <f>C216*E216</f>
        <v>0</v>
      </c>
    </row>
    <row r="217" spans="1:6" x14ac:dyDescent="0.2">
      <c r="A217" s="99"/>
      <c r="B217" s="154"/>
      <c r="C217" s="155"/>
      <c r="D217" s="76"/>
      <c r="E217" s="77"/>
      <c r="F217" s="77"/>
    </row>
    <row r="218" spans="1:6" x14ac:dyDescent="0.2">
      <c r="A218" s="100"/>
      <c r="B218" s="143"/>
      <c r="C218" s="144"/>
      <c r="D218" s="145"/>
      <c r="E218" s="146"/>
      <c r="F218" s="242"/>
    </row>
    <row r="219" spans="1:6" x14ac:dyDescent="0.2">
      <c r="A219" s="147">
        <f>COUNT($A$12:A218)+1</f>
        <v>42</v>
      </c>
      <c r="B219" s="148" t="s">
        <v>275</v>
      </c>
      <c r="C219" s="149"/>
      <c r="D219" s="150"/>
      <c r="E219" s="151"/>
      <c r="F219" s="212"/>
    </row>
    <row r="220" spans="1:6" ht="102" x14ac:dyDescent="0.2">
      <c r="A220" s="152"/>
      <c r="B220" s="153" t="s">
        <v>276</v>
      </c>
      <c r="C220" s="149"/>
      <c r="D220" s="150"/>
      <c r="E220" s="151"/>
      <c r="F220" s="212"/>
    </row>
    <row r="221" spans="1:6" x14ac:dyDescent="0.2">
      <c r="A221" s="152"/>
      <c r="B221" s="153"/>
      <c r="C221" s="149">
        <v>1</v>
      </c>
      <c r="D221" s="150" t="s">
        <v>1</v>
      </c>
      <c r="E221" s="297"/>
      <c r="F221" s="151">
        <f>C221*E221</f>
        <v>0</v>
      </c>
    </row>
    <row r="222" spans="1:6" x14ac:dyDescent="0.2">
      <c r="A222" s="99"/>
      <c r="B222" s="154"/>
      <c r="C222" s="155"/>
      <c r="D222" s="76"/>
      <c r="E222" s="77"/>
      <c r="F222" s="77"/>
    </row>
    <row r="223" spans="1:6" s="267" customFormat="1" x14ac:dyDescent="0.2">
      <c r="A223" s="261"/>
      <c r="B223" s="262"/>
      <c r="C223" s="263"/>
      <c r="D223" s="264"/>
      <c r="E223" s="265"/>
      <c r="F223" s="266"/>
    </row>
    <row r="224" spans="1:6" s="267" customFormat="1" x14ac:dyDescent="0.2">
      <c r="A224" s="147">
        <f>COUNT($A$12:A223)+1</f>
        <v>43</v>
      </c>
      <c r="B224" s="301" t="s">
        <v>403</v>
      </c>
      <c r="C224" s="268"/>
      <c r="D224" s="269"/>
      <c r="E224" s="270"/>
      <c r="F224" s="271"/>
    </row>
    <row r="225" spans="1:6" s="267" customFormat="1" ht="127.5" x14ac:dyDescent="0.2">
      <c r="A225" s="152"/>
      <c r="B225" s="153" t="s">
        <v>407</v>
      </c>
      <c r="C225" s="268"/>
      <c r="D225" s="269"/>
      <c r="E225" s="268"/>
      <c r="F225" s="271"/>
    </row>
    <row r="226" spans="1:6" s="267" customFormat="1" x14ac:dyDescent="0.2">
      <c r="A226" s="272"/>
      <c r="B226" s="273"/>
      <c r="C226" s="274"/>
      <c r="D226" s="281">
        <v>0.03</v>
      </c>
      <c r="E226" s="268"/>
      <c r="F226" s="151">
        <f>SUM(F7:F225)*D226</f>
        <v>0</v>
      </c>
    </row>
    <row r="227" spans="1:6" s="267" customFormat="1" x14ac:dyDescent="0.2">
      <c r="A227" s="275"/>
      <c r="B227" s="276"/>
      <c r="C227" s="277"/>
      <c r="D227" s="278"/>
      <c r="E227" s="277"/>
      <c r="F227" s="277"/>
    </row>
    <row r="228" spans="1:6" x14ac:dyDescent="0.2">
      <c r="A228" s="100"/>
      <c r="B228" s="65"/>
      <c r="C228" s="30"/>
      <c r="D228" s="31"/>
      <c r="E228" s="32"/>
      <c r="F228" s="30"/>
    </row>
    <row r="229" spans="1:6" ht="25.5" x14ac:dyDescent="0.2">
      <c r="A229" s="147">
        <f>COUNT($A$12:A228)+1</f>
        <v>44</v>
      </c>
      <c r="B229" s="148" t="s">
        <v>25</v>
      </c>
      <c r="C229" s="212"/>
      <c r="D229" s="150"/>
      <c r="E229" s="279"/>
      <c r="F229" s="212"/>
    </row>
    <row r="230" spans="1:6" ht="102" x14ac:dyDescent="0.2">
      <c r="A230" s="152"/>
      <c r="B230" s="153" t="s">
        <v>277</v>
      </c>
      <c r="C230" s="212"/>
      <c r="D230" s="150"/>
      <c r="E230" s="151"/>
      <c r="F230" s="212"/>
    </row>
    <row r="231" spans="1:6" x14ac:dyDescent="0.2">
      <c r="A231" s="147"/>
      <c r="B231" s="280"/>
      <c r="C231" s="221"/>
      <c r="D231" s="281">
        <v>0.02</v>
      </c>
      <c r="E231" s="212"/>
      <c r="F231" s="151">
        <f>SUM(F12:F230)*D231</f>
        <v>0</v>
      </c>
    </row>
    <row r="232" spans="1:6" x14ac:dyDescent="0.2">
      <c r="A232" s="240"/>
      <c r="B232" s="282"/>
      <c r="C232" s="283"/>
      <c r="D232" s="284"/>
      <c r="E232" s="285"/>
      <c r="F232" s="77"/>
    </row>
    <row r="233" spans="1:6" x14ac:dyDescent="0.2">
      <c r="A233" s="152"/>
      <c r="B233" s="153"/>
      <c r="C233" s="212"/>
      <c r="D233" s="150"/>
      <c r="E233" s="212"/>
      <c r="F233" s="212"/>
    </row>
    <row r="234" spans="1:6" x14ac:dyDescent="0.2">
      <c r="A234" s="147">
        <f>COUNT($A$12:A232)+1</f>
        <v>45</v>
      </c>
      <c r="B234" s="148" t="s">
        <v>80</v>
      </c>
      <c r="C234" s="212"/>
      <c r="D234" s="150"/>
      <c r="E234" s="212"/>
      <c r="F234" s="212"/>
    </row>
    <row r="235" spans="1:6" ht="38.25" x14ac:dyDescent="0.2">
      <c r="A235" s="152"/>
      <c r="B235" s="153" t="s">
        <v>26</v>
      </c>
      <c r="C235" s="221"/>
      <c r="D235" s="281">
        <v>0.1</v>
      </c>
      <c r="E235" s="212"/>
      <c r="F235" s="151">
        <f>SUM(F12:F225)*D235</f>
        <v>0</v>
      </c>
    </row>
    <row r="236" spans="1:6" x14ac:dyDescent="0.2">
      <c r="A236" s="99"/>
      <c r="C236" s="212"/>
      <c r="D236" s="150"/>
      <c r="E236" s="279"/>
      <c r="F236" s="212"/>
    </row>
    <row r="237" spans="1:6" x14ac:dyDescent="0.2">
      <c r="A237" s="189"/>
      <c r="B237" s="190" t="s">
        <v>2</v>
      </c>
      <c r="C237" s="191"/>
      <c r="D237" s="192"/>
      <c r="E237" s="193" t="s">
        <v>37</v>
      </c>
      <c r="F237" s="193">
        <f>SUM(F14:F236)</f>
        <v>0</v>
      </c>
    </row>
  </sheetData>
  <sheetProtection algorithmName="SHA-512" hashValue="bODO6rPdVIsQkDvYc26BP2HJ9NM5QVoqzrvhTCkTgnVXpvmwoJUOkIALO07Mzs8VoEexpoZ/UbvYlXOHbY2+Ow==" saltValue="UcY+eOWvA7ctfTmS65ryag==" spinCount="100000" sheet="1" objects="1" scenarios="1"/>
  <mergeCells count="1">
    <mergeCell ref="B8:F9"/>
  </mergeCells>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
&amp;RENLJ-SIR-174/25
</oddHeader>
    <oddFooter>&amp;C&amp;"Arial,Navadno"&amp;9&amp;P / &amp;N</oddFooter>
  </headerFooter>
  <rowBreaks count="7" manualBreakCount="7">
    <brk id="30" max="5" man="1"/>
    <brk id="80" max="5" man="1"/>
    <brk id="146" max="5" man="1"/>
    <brk id="161" max="5" man="1"/>
    <brk id="177" max="5" man="1"/>
    <brk id="202" max="5" man="1"/>
    <brk id="222"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EDE71-E54C-4F90-8A6B-612D806BE445}">
  <sheetPr>
    <tabColor theme="3" tint="0.79998168889431442"/>
  </sheetPr>
  <dimension ref="A1:F185"/>
  <sheetViews>
    <sheetView view="pageLayout" zoomScaleNormal="100" zoomScaleSheetLayoutView="100" workbookViewId="0">
      <selection activeCell="E23" sqref="E23"/>
    </sheetView>
  </sheetViews>
  <sheetFormatPr defaultColWidth="9.140625" defaultRowHeight="12.75" x14ac:dyDescent="0.2"/>
  <cols>
    <col min="1" max="1" width="6.7109375" style="25" customWidth="1"/>
    <col min="2" max="2" width="37.7109375" style="71" customWidth="1"/>
    <col min="3" max="3" width="6.7109375" style="28" customWidth="1"/>
    <col min="4" max="4" width="6.7109375" style="29" customWidth="1"/>
    <col min="5" max="5" width="14.7109375" style="27" customWidth="1"/>
    <col min="6" max="6" width="14.7109375" style="28" customWidth="1"/>
    <col min="7" max="16384" width="9.140625" style="29"/>
  </cols>
  <sheetData>
    <row r="1" spans="1:6" x14ac:dyDescent="0.2">
      <c r="A1" s="24"/>
      <c r="B1" s="64"/>
      <c r="C1" s="25"/>
      <c r="D1" s="26"/>
    </row>
    <row r="2" spans="1:6" x14ac:dyDescent="0.2">
      <c r="A2" s="24" t="s">
        <v>124</v>
      </c>
      <c r="B2" s="64" t="s">
        <v>278</v>
      </c>
      <c r="C2" s="25"/>
      <c r="D2" s="26"/>
    </row>
    <row r="3" spans="1:6" x14ac:dyDescent="0.2">
      <c r="A3" s="24"/>
      <c r="B3" s="64" t="s">
        <v>233</v>
      </c>
      <c r="C3" s="25"/>
      <c r="D3" s="26"/>
    </row>
    <row r="4" spans="1:6" ht="76.5" x14ac:dyDescent="0.2">
      <c r="A4" s="104" t="s">
        <v>0</v>
      </c>
      <c r="B4" s="105" t="s">
        <v>30</v>
      </c>
      <c r="C4" s="106" t="s">
        <v>8</v>
      </c>
      <c r="D4" s="106" t="s">
        <v>9</v>
      </c>
      <c r="E4" s="107" t="s">
        <v>34</v>
      </c>
      <c r="F4" s="107" t="s">
        <v>35</v>
      </c>
    </row>
    <row r="5" spans="1:6" x14ac:dyDescent="0.2">
      <c r="A5" s="92">
        <v>1</v>
      </c>
      <c r="B5" s="65"/>
      <c r="C5" s="30"/>
      <c r="D5" s="31"/>
      <c r="E5" s="32"/>
      <c r="F5" s="30"/>
    </row>
    <row r="6" spans="1:6" x14ac:dyDescent="0.2">
      <c r="A6" s="167"/>
      <c r="B6" s="64" t="s">
        <v>101</v>
      </c>
    </row>
    <row r="7" spans="1:6" x14ac:dyDescent="0.2">
      <c r="A7" s="167"/>
      <c r="B7" s="357" t="s">
        <v>100</v>
      </c>
      <c r="C7" s="357"/>
      <c r="D7" s="357"/>
      <c r="E7" s="357"/>
      <c r="F7" s="357"/>
    </row>
    <row r="8" spans="1:6" x14ac:dyDescent="0.2">
      <c r="A8" s="167"/>
      <c r="B8" s="357"/>
      <c r="C8" s="357"/>
      <c r="D8" s="357"/>
      <c r="E8" s="357"/>
      <c r="F8" s="357"/>
    </row>
    <row r="9" spans="1:6" x14ac:dyDescent="0.2">
      <c r="A9" s="167"/>
    </row>
    <row r="10" spans="1:6" x14ac:dyDescent="0.2">
      <c r="A10" s="92"/>
      <c r="B10" s="65"/>
      <c r="C10" s="30"/>
      <c r="D10" s="31"/>
      <c r="E10" s="32"/>
      <c r="F10" s="30"/>
    </row>
    <row r="11" spans="1:6" x14ac:dyDescent="0.2">
      <c r="A11" s="147">
        <f>COUNT(A5+1)</f>
        <v>1</v>
      </c>
      <c r="B11" s="148" t="s">
        <v>10</v>
      </c>
      <c r="C11" s="212"/>
      <c r="D11" s="150"/>
      <c r="E11" s="151"/>
      <c r="F11" s="151"/>
    </row>
    <row r="12" spans="1:6" ht="51" x14ac:dyDescent="0.2">
      <c r="A12" s="147"/>
      <c r="B12" s="153" t="s">
        <v>41</v>
      </c>
      <c r="C12" s="212"/>
      <c r="D12" s="150"/>
      <c r="E12" s="151"/>
      <c r="F12" s="151"/>
    </row>
    <row r="13" spans="1:6" ht="14.25" x14ac:dyDescent="0.2">
      <c r="A13" s="147"/>
      <c r="B13" s="148" t="s">
        <v>405</v>
      </c>
      <c r="C13" s="149">
        <v>7</v>
      </c>
      <c r="D13" s="150" t="s">
        <v>33</v>
      </c>
      <c r="E13" s="151"/>
      <c r="F13" s="151"/>
    </row>
    <row r="14" spans="1:6" x14ac:dyDescent="0.2">
      <c r="A14" s="240"/>
      <c r="B14" s="154"/>
      <c r="C14" s="155"/>
      <c r="D14" s="76"/>
      <c r="E14" s="77"/>
      <c r="F14" s="77"/>
    </row>
    <row r="15" spans="1:6" x14ac:dyDescent="0.2">
      <c r="A15" s="241"/>
      <c r="B15" s="143"/>
      <c r="C15" s="144"/>
      <c r="D15" s="145"/>
      <c r="E15" s="146"/>
      <c r="F15" s="242"/>
    </row>
    <row r="16" spans="1:6" x14ac:dyDescent="0.2">
      <c r="A16" s="147">
        <f>COUNT($A$11:A15)+1</f>
        <v>2</v>
      </c>
      <c r="B16" s="148" t="s">
        <v>234</v>
      </c>
      <c r="C16" s="149"/>
      <c r="D16" s="150"/>
      <c r="E16" s="151"/>
      <c r="F16" s="212"/>
    </row>
    <row r="17" spans="1:6" ht="63.75" x14ac:dyDescent="0.2">
      <c r="A17" s="147"/>
      <c r="B17" s="153" t="s">
        <v>235</v>
      </c>
      <c r="C17" s="149"/>
      <c r="D17" s="150"/>
      <c r="E17" s="151"/>
      <c r="F17" s="212"/>
    </row>
    <row r="18" spans="1:6" ht="14.25" x14ac:dyDescent="0.2">
      <c r="A18" s="147"/>
      <c r="B18" s="243"/>
      <c r="C18" s="149">
        <v>10</v>
      </c>
      <c r="D18" s="150" t="s">
        <v>39</v>
      </c>
      <c r="E18" s="297"/>
      <c r="F18" s="151">
        <f>C18*E18</f>
        <v>0</v>
      </c>
    </row>
    <row r="19" spans="1:6" x14ac:dyDescent="0.2">
      <c r="A19" s="240"/>
      <c r="B19" s="244"/>
      <c r="C19" s="155"/>
      <c r="D19" s="76"/>
      <c r="E19" s="77"/>
      <c r="F19" s="77"/>
    </row>
    <row r="20" spans="1:6" x14ac:dyDescent="0.2">
      <c r="A20" s="147"/>
      <c r="B20" s="143"/>
      <c r="C20" s="149"/>
      <c r="D20" s="150"/>
      <c r="E20" s="151"/>
      <c r="F20" s="151"/>
    </row>
    <row r="21" spans="1:6" x14ac:dyDescent="0.2">
      <c r="A21" s="147">
        <f>COUNT($A$11:A20)+1</f>
        <v>3</v>
      </c>
      <c r="B21" s="148" t="s">
        <v>236</v>
      </c>
      <c r="C21" s="149"/>
      <c r="D21" s="150"/>
      <c r="E21" s="151"/>
      <c r="F21" s="151"/>
    </row>
    <row r="22" spans="1:6" ht="76.5" x14ac:dyDescent="0.2">
      <c r="A22" s="147"/>
      <c r="B22" s="153" t="s">
        <v>237</v>
      </c>
      <c r="C22" s="149"/>
      <c r="D22" s="150"/>
      <c r="E22" s="151"/>
      <c r="F22" s="151"/>
    </row>
    <row r="23" spans="1:6" ht="14.25" x14ac:dyDescent="0.2">
      <c r="A23" s="147"/>
      <c r="B23" s="243"/>
      <c r="C23" s="149">
        <v>2</v>
      </c>
      <c r="D23" s="150" t="s">
        <v>39</v>
      </c>
      <c r="E23" s="297"/>
      <c r="F23" s="151">
        <f>C23*E23</f>
        <v>0</v>
      </c>
    </row>
    <row r="24" spans="1:6" x14ac:dyDescent="0.2">
      <c r="A24" s="147"/>
      <c r="B24" s="244"/>
      <c r="C24" s="149"/>
      <c r="D24" s="150"/>
      <c r="E24" s="151"/>
      <c r="F24" s="151"/>
    </row>
    <row r="25" spans="1:6" x14ac:dyDescent="0.2">
      <c r="A25" s="241"/>
      <c r="B25" s="245"/>
      <c r="C25" s="144"/>
      <c r="D25" s="145"/>
      <c r="E25" s="146"/>
      <c r="F25" s="146"/>
    </row>
    <row r="26" spans="1:6" x14ac:dyDescent="0.2">
      <c r="A26" s="147">
        <f>COUNT($A$11:A25)+1</f>
        <v>4</v>
      </c>
      <c r="B26" s="148" t="s">
        <v>238</v>
      </c>
      <c r="C26" s="149"/>
      <c r="D26" s="150"/>
      <c r="E26" s="151"/>
      <c r="F26" s="212"/>
    </row>
    <row r="27" spans="1:6" ht="76.5" x14ac:dyDescent="0.2">
      <c r="A27" s="147"/>
      <c r="B27" s="153" t="s">
        <v>239</v>
      </c>
      <c r="C27" s="149"/>
      <c r="D27" s="150"/>
      <c r="E27" s="151"/>
      <c r="F27" s="212"/>
    </row>
    <row r="28" spans="1:6" ht="14.25" x14ac:dyDescent="0.2">
      <c r="A28" s="147"/>
      <c r="B28" s="148"/>
      <c r="C28" s="149">
        <v>10</v>
      </c>
      <c r="D28" s="150" t="s">
        <v>39</v>
      </c>
      <c r="E28" s="297"/>
      <c r="F28" s="151">
        <f>C28*E28</f>
        <v>0</v>
      </c>
    </row>
    <row r="29" spans="1:6" x14ac:dyDescent="0.2">
      <c r="A29" s="240"/>
      <c r="B29" s="246"/>
      <c r="C29" s="155"/>
      <c r="D29" s="76"/>
      <c r="E29" s="77"/>
      <c r="F29" s="77"/>
    </row>
    <row r="30" spans="1:6" x14ac:dyDescent="0.2">
      <c r="A30" s="241"/>
      <c r="B30" s="143"/>
      <c r="C30" s="144"/>
      <c r="D30" s="145"/>
      <c r="E30" s="146"/>
      <c r="F30" s="242"/>
    </row>
    <row r="31" spans="1:6" x14ac:dyDescent="0.2">
      <c r="A31" s="147">
        <f>COUNT($A$11:A30)+1</f>
        <v>5</v>
      </c>
      <c r="B31" s="148" t="s">
        <v>17</v>
      </c>
      <c r="C31" s="149"/>
      <c r="D31" s="150"/>
      <c r="E31" s="151"/>
      <c r="F31" s="212"/>
    </row>
    <row r="32" spans="1:6" ht="63.75" x14ac:dyDescent="0.2">
      <c r="A32" s="147"/>
      <c r="B32" s="153" t="s">
        <v>32</v>
      </c>
      <c r="C32" s="149"/>
      <c r="D32" s="150"/>
      <c r="E32" s="151"/>
      <c r="F32" s="212"/>
    </row>
    <row r="33" spans="1:6" ht="14.25" x14ac:dyDescent="0.2">
      <c r="A33" s="147"/>
      <c r="B33" s="153"/>
      <c r="C33" s="149">
        <v>2</v>
      </c>
      <c r="D33" s="150" t="s">
        <v>33</v>
      </c>
      <c r="E33" s="297"/>
      <c r="F33" s="151">
        <f>C33*E33</f>
        <v>0</v>
      </c>
    </row>
    <row r="34" spans="1:6" x14ac:dyDescent="0.2">
      <c r="A34" s="240"/>
      <c r="B34" s="154"/>
      <c r="C34" s="155"/>
      <c r="D34" s="76"/>
      <c r="E34" s="77"/>
      <c r="F34" s="77"/>
    </row>
    <row r="35" spans="1:6" x14ac:dyDescent="0.2">
      <c r="A35" s="241"/>
      <c r="B35" s="143"/>
      <c r="C35" s="144"/>
      <c r="D35" s="145"/>
      <c r="E35" s="146"/>
      <c r="F35" s="242"/>
    </row>
    <row r="36" spans="1:6" ht="25.5" x14ac:dyDescent="0.2">
      <c r="A36" s="147">
        <f>COUNT($A$11:A35)+1</f>
        <v>6</v>
      </c>
      <c r="B36" s="148" t="s">
        <v>45</v>
      </c>
      <c r="C36" s="149"/>
      <c r="D36" s="150"/>
      <c r="E36" s="151"/>
      <c r="F36" s="212"/>
    </row>
    <row r="37" spans="1:6" ht="76.5" x14ac:dyDescent="0.2">
      <c r="A37" s="147"/>
      <c r="B37" s="153" t="s">
        <v>240</v>
      </c>
      <c r="C37" s="149"/>
      <c r="D37" s="150"/>
      <c r="E37" s="151"/>
      <c r="F37" s="212"/>
    </row>
    <row r="38" spans="1:6" ht="14.25" x14ac:dyDescent="0.2">
      <c r="A38" s="147"/>
      <c r="B38" s="153"/>
      <c r="C38" s="149">
        <v>10</v>
      </c>
      <c r="D38" s="150" t="s">
        <v>39</v>
      </c>
      <c r="E38" s="297"/>
      <c r="F38" s="151">
        <f>C38*E38</f>
        <v>0</v>
      </c>
    </row>
    <row r="39" spans="1:6" x14ac:dyDescent="0.2">
      <c r="A39" s="240"/>
      <c r="B39" s="154"/>
      <c r="C39" s="155"/>
      <c r="D39" s="76"/>
      <c r="E39" s="77"/>
      <c r="F39" s="77"/>
    </row>
    <row r="40" spans="1:6" x14ac:dyDescent="0.2">
      <c r="A40" s="241"/>
      <c r="B40" s="143"/>
      <c r="C40" s="144"/>
      <c r="D40" s="145"/>
      <c r="E40" s="146"/>
      <c r="F40" s="242"/>
    </row>
    <row r="41" spans="1:6" ht="38.25" x14ac:dyDescent="0.2">
      <c r="A41" s="147">
        <f>COUNT($A$11:A40)+1</f>
        <v>7</v>
      </c>
      <c r="B41" s="148" t="s">
        <v>46</v>
      </c>
      <c r="C41" s="149"/>
      <c r="D41" s="150"/>
      <c r="E41" s="151"/>
      <c r="F41" s="212"/>
    </row>
    <row r="42" spans="1:6" ht="63.75" x14ac:dyDescent="0.2">
      <c r="A42" s="147"/>
      <c r="B42" s="153" t="s">
        <v>47</v>
      </c>
      <c r="C42" s="149"/>
      <c r="D42" s="150"/>
      <c r="E42" s="151"/>
      <c r="F42" s="212"/>
    </row>
    <row r="43" spans="1:6" ht="14.25" x14ac:dyDescent="0.2">
      <c r="A43" s="147"/>
      <c r="B43" s="153"/>
      <c r="C43" s="149">
        <v>10</v>
      </c>
      <c r="D43" s="150" t="s">
        <v>39</v>
      </c>
      <c r="E43" s="297"/>
      <c r="F43" s="151">
        <f>C43*E43</f>
        <v>0</v>
      </c>
    </row>
    <row r="44" spans="1:6" x14ac:dyDescent="0.2">
      <c r="A44" s="240"/>
      <c r="B44" s="154"/>
      <c r="C44" s="155"/>
      <c r="D44" s="76"/>
      <c r="E44" s="77"/>
      <c r="F44" s="77"/>
    </row>
    <row r="45" spans="1:6" x14ac:dyDescent="0.2">
      <c r="A45" s="241"/>
      <c r="B45" s="143"/>
      <c r="C45" s="144"/>
      <c r="D45" s="145"/>
      <c r="E45" s="146"/>
      <c r="F45" s="242"/>
    </row>
    <row r="46" spans="1:6" x14ac:dyDescent="0.2">
      <c r="A46" s="147">
        <f>COUNT($A$11:A45)+1</f>
        <v>8</v>
      </c>
      <c r="B46" s="251" t="s">
        <v>50</v>
      </c>
      <c r="C46" s="149"/>
      <c r="D46" s="150"/>
      <c r="E46" s="151"/>
      <c r="F46" s="212"/>
    </row>
    <row r="47" spans="1:6" ht="76.5" x14ac:dyDescent="0.2">
      <c r="A47" s="147"/>
      <c r="B47" s="153" t="s">
        <v>51</v>
      </c>
      <c r="C47" s="149"/>
      <c r="D47" s="150"/>
      <c r="E47" s="151"/>
      <c r="F47" s="212"/>
    </row>
    <row r="48" spans="1:6" ht="14.25" x14ac:dyDescent="0.2">
      <c r="A48" s="147"/>
      <c r="B48" s="153"/>
      <c r="C48" s="149">
        <v>2</v>
      </c>
      <c r="D48" s="150" t="s">
        <v>33</v>
      </c>
      <c r="E48" s="297"/>
      <c r="F48" s="151">
        <f>E48*C48</f>
        <v>0</v>
      </c>
    </row>
    <row r="49" spans="1:6" x14ac:dyDescent="0.2">
      <c r="A49" s="240"/>
      <c r="B49" s="154"/>
      <c r="C49" s="155"/>
      <c r="D49" s="76"/>
      <c r="E49" s="77"/>
      <c r="F49" s="77"/>
    </row>
    <row r="50" spans="1:6" x14ac:dyDescent="0.2">
      <c r="A50" s="241"/>
      <c r="B50" s="143"/>
      <c r="C50" s="144"/>
      <c r="D50" s="145"/>
      <c r="E50" s="146"/>
      <c r="F50" s="146"/>
    </row>
    <row r="51" spans="1:6" x14ac:dyDescent="0.2">
      <c r="A51" s="147">
        <f>COUNT($A$11:A48)+1</f>
        <v>9</v>
      </c>
      <c r="B51" s="252" t="s">
        <v>52</v>
      </c>
      <c r="C51" s="149"/>
      <c r="D51" s="150"/>
      <c r="E51" s="151"/>
      <c r="F51" s="212"/>
    </row>
    <row r="52" spans="1:6" ht="51" x14ac:dyDescent="0.2">
      <c r="A52" s="147"/>
      <c r="B52" s="153" t="s">
        <v>53</v>
      </c>
      <c r="C52" s="149"/>
      <c r="D52" s="150"/>
      <c r="E52" s="151"/>
      <c r="F52" s="212"/>
    </row>
    <row r="53" spans="1:6" ht="14.25" x14ac:dyDescent="0.2">
      <c r="A53" s="147"/>
      <c r="B53" s="153"/>
      <c r="C53" s="149">
        <v>1</v>
      </c>
      <c r="D53" s="150" t="s">
        <v>33</v>
      </c>
      <c r="E53" s="297"/>
      <c r="F53" s="151">
        <f>E53*C53</f>
        <v>0</v>
      </c>
    </row>
    <row r="54" spans="1:6" x14ac:dyDescent="0.2">
      <c r="A54" s="240"/>
      <c r="B54" s="154"/>
      <c r="C54" s="155"/>
      <c r="D54" s="76"/>
      <c r="E54" s="77"/>
      <c r="F54" s="77"/>
    </row>
    <row r="55" spans="1:6" x14ac:dyDescent="0.2">
      <c r="A55" s="241"/>
      <c r="B55" s="143"/>
      <c r="C55" s="144"/>
      <c r="D55" s="145"/>
      <c r="E55" s="146"/>
      <c r="F55" s="242"/>
    </row>
    <row r="56" spans="1:6" x14ac:dyDescent="0.2">
      <c r="A56" s="147">
        <f>COUNT($A$11:A55)+1</f>
        <v>10</v>
      </c>
      <c r="B56" s="253" t="s">
        <v>54</v>
      </c>
      <c r="C56" s="149"/>
      <c r="D56" s="150"/>
      <c r="E56" s="151"/>
      <c r="F56" s="212"/>
    </row>
    <row r="57" spans="1:6" ht="76.5" x14ac:dyDescent="0.2">
      <c r="A57" s="147"/>
      <c r="B57" s="153" t="s">
        <v>55</v>
      </c>
      <c r="C57" s="149"/>
      <c r="D57" s="150"/>
      <c r="E57" s="151"/>
      <c r="F57" s="212"/>
    </row>
    <row r="58" spans="1:6" ht="14.25" x14ac:dyDescent="0.2">
      <c r="A58" s="147"/>
      <c r="B58" s="254"/>
      <c r="C58" s="149">
        <v>2</v>
      </c>
      <c r="D58" s="150" t="s">
        <v>33</v>
      </c>
      <c r="E58" s="297"/>
      <c r="F58" s="151">
        <f>E58*C58</f>
        <v>0</v>
      </c>
    </row>
    <row r="59" spans="1:6" x14ac:dyDescent="0.2">
      <c r="A59" s="240"/>
      <c r="B59" s="255"/>
      <c r="C59" s="155"/>
      <c r="D59" s="76"/>
      <c r="E59" s="77"/>
      <c r="F59" s="77"/>
    </row>
    <row r="60" spans="1:6" x14ac:dyDescent="0.2">
      <c r="A60" s="241"/>
      <c r="B60" s="256"/>
      <c r="C60" s="144"/>
      <c r="D60" s="145"/>
      <c r="E60" s="146"/>
      <c r="F60" s="146"/>
    </row>
    <row r="61" spans="1:6" x14ac:dyDescent="0.2">
      <c r="A61" s="147">
        <f>COUNT($A$11:A60)+1</f>
        <v>11</v>
      </c>
      <c r="B61" s="257" t="s">
        <v>56</v>
      </c>
      <c r="C61" s="149"/>
      <c r="D61" s="150"/>
      <c r="E61" s="151"/>
      <c r="F61" s="151"/>
    </row>
    <row r="62" spans="1:6" ht="76.5" x14ac:dyDescent="0.2">
      <c r="A62" s="147"/>
      <c r="B62" s="153" t="s">
        <v>57</v>
      </c>
      <c r="C62" s="149"/>
      <c r="D62" s="150"/>
      <c r="E62" s="151"/>
      <c r="F62" s="151"/>
    </row>
    <row r="63" spans="1:6" ht="14.25" x14ac:dyDescent="0.2">
      <c r="A63" s="147"/>
      <c r="B63" s="254"/>
      <c r="C63" s="149">
        <v>1</v>
      </c>
      <c r="D63" s="150" t="s">
        <v>33</v>
      </c>
      <c r="E63" s="297"/>
      <c r="F63" s="151">
        <f>E63*C63</f>
        <v>0</v>
      </c>
    </row>
    <row r="64" spans="1:6" x14ac:dyDescent="0.2">
      <c r="A64" s="240"/>
      <c r="B64" s="255"/>
      <c r="C64" s="155"/>
      <c r="D64" s="76"/>
      <c r="E64" s="77"/>
      <c r="F64" s="77"/>
    </row>
    <row r="65" spans="1:6" x14ac:dyDescent="0.2">
      <c r="A65" s="100"/>
      <c r="B65" s="143"/>
      <c r="C65" s="144"/>
      <c r="D65" s="145"/>
      <c r="E65" s="146"/>
      <c r="F65" s="146"/>
    </row>
    <row r="66" spans="1:6" x14ac:dyDescent="0.2">
      <c r="A66" s="147">
        <f>COUNT($A$11:A65)+1</f>
        <v>12</v>
      </c>
      <c r="B66" s="148" t="s">
        <v>241</v>
      </c>
      <c r="C66" s="149"/>
      <c r="D66" s="150"/>
      <c r="E66" s="151"/>
      <c r="F66" s="212"/>
    </row>
    <row r="67" spans="1:6" ht="114.75" x14ac:dyDescent="0.2">
      <c r="A67" s="152"/>
      <c r="B67" s="153" t="s">
        <v>242</v>
      </c>
      <c r="C67" s="149"/>
      <c r="D67" s="150"/>
      <c r="E67" s="151"/>
      <c r="F67" s="212"/>
    </row>
    <row r="68" spans="1:6" ht="14.25" x14ac:dyDescent="0.2">
      <c r="A68" s="152"/>
      <c r="B68" s="153"/>
      <c r="C68" s="149">
        <v>10</v>
      </c>
      <c r="D68" s="150" t="s">
        <v>39</v>
      </c>
      <c r="E68" s="297"/>
      <c r="F68" s="151">
        <f>C68*E68</f>
        <v>0</v>
      </c>
    </row>
    <row r="69" spans="1:6" x14ac:dyDescent="0.2">
      <c r="A69" s="99"/>
      <c r="B69" s="154"/>
      <c r="C69" s="155"/>
      <c r="D69" s="76"/>
      <c r="E69" s="77"/>
      <c r="F69" s="77"/>
    </row>
    <row r="70" spans="1:6" x14ac:dyDescent="0.2">
      <c r="A70" s="100"/>
      <c r="B70" s="65"/>
      <c r="C70" s="144"/>
      <c r="D70" s="145"/>
      <c r="E70" s="146"/>
      <c r="F70" s="146"/>
    </row>
    <row r="71" spans="1:6" x14ac:dyDescent="0.2">
      <c r="A71" s="147">
        <f>COUNT($A$11:A70)+1</f>
        <v>13</v>
      </c>
      <c r="B71" s="148" t="s">
        <v>19</v>
      </c>
      <c r="C71" s="149"/>
      <c r="D71" s="150"/>
      <c r="E71" s="151"/>
      <c r="F71" s="151"/>
    </row>
    <row r="72" spans="1:6" ht="25.5" x14ac:dyDescent="0.2">
      <c r="A72" s="152"/>
      <c r="B72" s="153" t="s">
        <v>18</v>
      </c>
      <c r="C72" s="149"/>
      <c r="D72" s="150"/>
      <c r="E72" s="151"/>
      <c r="F72" s="212"/>
    </row>
    <row r="73" spans="1:6" ht="14.25" x14ac:dyDescent="0.2">
      <c r="A73" s="152"/>
      <c r="B73" s="153"/>
      <c r="C73" s="149">
        <v>11</v>
      </c>
      <c r="D73" s="150" t="s">
        <v>39</v>
      </c>
      <c r="E73" s="297"/>
      <c r="F73" s="151">
        <f>C73*E73</f>
        <v>0</v>
      </c>
    </row>
    <row r="74" spans="1:6" x14ac:dyDescent="0.2">
      <c r="A74" s="99"/>
      <c r="B74" s="154"/>
      <c r="C74" s="155"/>
      <c r="D74" s="76"/>
      <c r="E74" s="77"/>
      <c r="F74" s="77"/>
    </row>
    <row r="75" spans="1:6" x14ac:dyDescent="0.2">
      <c r="A75" s="100"/>
      <c r="B75" s="143"/>
      <c r="C75" s="144"/>
      <c r="D75" s="145"/>
      <c r="E75" s="146"/>
      <c r="F75" s="146"/>
    </row>
    <row r="76" spans="1:6" x14ac:dyDescent="0.2">
      <c r="A76" s="147">
        <f>COUNT($A$11:A75)+1</f>
        <v>14</v>
      </c>
      <c r="B76" s="148" t="s">
        <v>76</v>
      </c>
      <c r="C76" s="149"/>
      <c r="D76" s="150"/>
      <c r="E76" s="151"/>
      <c r="F76" s="212"/>
    </row>
    <row r="77" spans="1:6" ht="38.25" x14ac:dyDescent="0.2">
      <c r="A77" s="152"/>
      <c r="B77" s="153" t="s">
        <v>243</v>
      </c>
      <c r="C77" s="149"/>
      <c r="D77" s="150"/>
      <c r="E77" s="151"/>
      <c r="F77" s="212"/>
    </row>
    <row r="78" spans="1:6" ht="14.25" x14ac:dyDescent="0.2">
      <c r="A78" s="152"/>
      <c r="B78" s="153" t="s">
        <v>28</v>
      </c>
      <c r="C78" s="149">
        <v>15</v>
      </c>
      <c r="D78" s="150" t="s">
        <v>38</v>
      </c>
      <c r="E78" s="297"/>
      <c r="F78" s="151">
        <f>C78*E78</f>
        <v>0</v>
      </c>
    </row>
    <row r="79" spans="1:6" ht="14.25" x14ac:dyDescent="0.2">
      <c r="A79" s="152"/>
      <c r="B79" s="153" t="s">
        <v>29</v>
      </c>
      <c r="C79" s="149">
        <v>5</v>
      </c>
      <c r="D79" s="150" t="s">
        <v>38</v>
      </c>
      <c r="E79" s="297"/>
      <c r="F79" s="151">
        <f>C79*E79</f>
        <v>0</v>
      </c>
    </row>
    <row r="80" spans="1:6" x14ac:dyDescent="0.2">
      <c r="A80" s="99"/>
      <c r="B80" s="154"/>
      <c r="C80" s="155"/>
      <c r="D80" s="76"/>
      <c r="E80" s="77"/>
      <c r="F80" s="77"/>
    </row>
    <row r="81" spans="1:6" x14ac:dyDescent="0.2">
      <c r="A81" s="100"/>
      <c r="B81" s="143"/>
      <c r="C81" s="144"/>
      <c r="D81" s="145"/>
      <c r="E81" s="146"/>
      <c r="F81" s="146"/>
    </row>
    <row r="82" spans="1:6" x14ac:dyDescent="0.2">
      <c r="A82" s="147">
        <f>COUNT($A$11:A81)+1</f>
        <v>15</v>
      </c>
      <c r="B82" s="148" t="s">
        <v>244</v>
      </c>
      <c r="C82" s="149"/>
      <c r="D82" s="150"/>
      <c r="E82" s="151"/>
      <c r="F82" s="151"/>
    </row>
    <row r="83" spans="1:6" ht="51" x14ac:dyDescent="0.2">
      <c r="A83" s="152"/>
      <c r="B83" s="153" t="s">
        <v>245</v>
      </c>
      <c r="C83" s="149"/>
      <c r="D83" s="150"/>
      <c r="E83" s="151"/>
      <c r="F83" s="151"/>
    </row>
    <row r="84" spans="1:6" ht="14.25" x14ac:dyDescent="0.2">
      <c r="A84" s="152"/>
      <c r="B84" s="153" t="s">
        <v>29</v>
      </c>
      <c r="C84" s="149">
        <v>1</v>
      </c>
      <c r="D84" s="150" t="s">
        <v>38</v>
      </c>
      <c r="E84" s="297"/>
      <c r="F84" s="151">
        <f>C84*E84</f>
        <v>0</v>
      </c>
    </row>
    <row r="85" spans="1:6" x14ac:dyDescent="0.2">
      <c r="A85" s="99"/>
      <c r="B85" s="154"/>
      <c r="C85" s="155"/>
      <c r="D85" s="76"/>
      <c r="E85" s="77"/>
      <c r="F85" s="77"/>
    </row>
    <row r="86" spans="1:6" x14ac:dyDescent="0.2">
      <c r="A86" s="100"/>
      <c r="B86" s="143"/>
      <c r="C86" s="144"/>
      <c r="D86" s="145"/>
      <c r="E86" s="146"/>
      <c r="F86" s="146"/>
    </row>
    <row r="87" spans="1:6" x14ac:dyDescent="0.2">
      <c r="A87" s="147">
        <f>COUNT($A$11:A86)+1</f>
        <v>16</v>
      </c>
      <c r="B87" s="148" t="s">
        <v>85</v>
      </c>
      <c r="C87" s="149"/>
      <c r="D87" s="150"/>
      <c r="E87" s="151"/>
      <c r="F87" s="212"/>
    </row>
    <row r="88" spans="1:6" ht="51" x14ac:dyDescent="0.2">
      <c r="A88" s="152"/>
      <c r="B88" s="153" t="s">
        <v>103</v>
      </c>
      <c r="C88" s="149"/>
      <c r="D88" s="150"/>
      <c r="E88" s="151"/>
      <c r="F88" s="212"/>
    </row>
    <row r="89" spans="1:6" ht="14.25" x14ac:dyDescent="0.2">
      <c r="A89" s="152"/>
      <c r="B89" s="153"/>
      <c r="C89" s="149">
        <v>1</v>
      </c>
      <c r="D89" s="150" t="s">
        <v>38</v>
      </c>
      <c r="E89" s="297"/>
      <c r="F89" s="151">
        <f>C89*E89</f>
        <v>0</v>
      </c>
    </row>
    <row r="90" spans="1:6" x14ac:dyDescent="0.2">
      <c r="A90" s="99"/>
      <c r="B90" s="154"/>
      <c r="C90" s="155"/>
      <c r="D90" s="76"/>
      <c r="E90" s="77"/>
      <c r="F90" s="77"/>
    </row>
    <row r="91" spans="1:6" x14ac:dyDescent="0.2">
      <c r="A91" s="100"/>
      <c r="B91" s="143"/>
      <c r="C91" s="144"/>
      <c r="D91" s="145"/>
      <c r="E91" s="146"/>
      <c r="F91" s="146"/>
    </row>
    <row r="92" spans="1:6" x14ac:dyDescent="0.2">
      <c r="A92" s="147">
        <f>COUNT($A$11:A91)+1</f>
        <v>17</v>
      </c>
      <c r="B92" s="252" t="s">
        <v>246</v>
      </c>
      <c r="C92" s="149"/>
      <c r="D92" s="150"/>
      <c r="E92" s="151"/>
      <c r="F92" s="151"/>
    </row>
    <row r="93" spans="1:6" ht="25.5" x14ac:dyDescent="0.2">
      <c r="A93" s="152"/>
      <c r="B93" s="153" t="s">
        <v>247</v>
      </c>
      <c r="C93" s="149"/>
      <c r="D93" s="150"/>
      <c r="E93" s="151"/>
      <c r="F93" s="151"/>
    </row>
    <row r="94" spans="1:6" ht="14.25" x14ac:dyDescent="0.2">
      <c r="A94" s="152"/>
      <c r="B94" s="153"/>
      <c r="C94" s="149">
        <v>1</v>
      </c>
      <c r="D94" s="150" t="s">
        <v>38</v>
      </c>
      <c r="E94" s="297"/>
      <c r="F94" s="151">
        <f t="shared" ref="F94" si="0">C94*E94</f>
        <v>0</v>
      </c>
    </row>
    <row r="95" spans="1:6" x14ac:dyDescent="0.2">
      <c r="A95" s="99"/>
      <c r="B95" s="154"/>
      <c r="C95" s="155"/>
      <c r="D95" s="76"/>
      <c r="E95" s="77"/>
      <c r="F95" s="77"/>
    </row>
    <row r="96" spans="1:6" x14ac:dyDescent="0.2">
      <c r="A96" s="100"/>
      <c r="B96" s="143"/>
      <c r="C96" s="144"/>
      <c r="D96" s="145"/>
      <c r="E96" s="146"/>
      <c r="F96" s="146"/>
    </row>
    <row r="97" spans="1:6" x14ac:dyDescent="0.2">
      <c r="A97" s="147">
        <f>COUNT($A$11:A96)+1</f>
        <v>18</v>
      </c>
      <c r="B97" s="148" t="s">
        <v>248</v>
      </c>
      <c r="C97" s="149"/>
      <c r="D97" s="150"/>
      <c r="E97" s="151"/>
      <c r="F97" s="151"/>
    </row>
    <row r="98" spans="1:6" ht="51" x14ac:dyDescent="0.2">
      <c r="A98" s="152"/>
      <c r="B98" s="153" t="s">
        <v>105</v>
      </c>
      <c r="C98" s="149"/>
      <c r="D98" s="150"/>
      <c r="E98" s="151"/>
      <c r="F98" s="151"/>
    </row>
    <row r="99" spans="1:6" ht="14.25" x14ac:dyDescent="0.2">
      <c r="A99" s="152"/>
      <c r="B99" s="153"/>
      <c r="C99" s="149">
        <v>6</v>
      </c>
      <c r="D99" s="150" t="s">
        <v>38</v>
      </c>
      <c r="E99" s="297"/>
      <c r="F99" s="151">
        <f>C99*E99</f>
        <v>0</v>
      </c>
    </row>
    <row r="100" spans="1:6" x14ac:dyDescent="0.2">
      <c r="A100" s="99"/>
      <c r="B100" s="154"/>
      <c r="C100" s="155"/>
      <c r="D100" s="76"/>
      <c r="E100" s="77"/>
      <c r="F100" s="77"/>
    </row>
    <row r="101" spans="1:6" x14ac:dyDescent="0.2">
      <c r="A101" s="100"/>
      <c r="B101" s="143"/>
      <c r="C101" s="144"/>
      <c r="D101" s="145"/>
      <c r="E101" s="146"/>
      <c r="F101" s="146"/>
    </row>
    <row r="102" spans="1:6" x14ac:dyDescent="0.2">
      <c r="A102" s="147">
        <f>COUNT($A$11:A101)+1</f>
        <v>19</v>
      </c>
      <c r="B102" s="148" t="s">
        <v>249</v>
      </c>
      <c r="C102" s="149"/>
      <c r="D102" s="150"/>
      <c r="E102" s="151"/>
      <c r="F102" s="151"/>
    </row>
    <row r="103" spans="1:6" ht="63.75" x14ac:dyDescent="0.2">
      <c r="A103" s="152"/>
      <c r="B103" s="153" t="s">
        <v>250</v>
      </c>
      <c r="C103" s="149"/>
      <c r="D103" s="150"/>
      <c r="E103" s="151"/>
      <c r="F103" s="151"/>
    </row>
    <row r="104" spans="1:6" ht="14.25" x14ac:dyDescent="0.2">
      <c r="A104" s="152"/>
      <c r="B104" s="153"/>
      <c r="C104" s="149">
        <v>1</v>
      </c>
      <c r="D104" s="150" t="s">
        <v>38</v>
      </c>
      <c r="E104" s="297"/>
      <c r="F104" s="151">
        <f>C104*E104</f>
        <v>0</v>
      </c>
    </row>
    <row r="105" spans="1:6" x14ac:dyDescent="0.2">
      <c r="A105" s="99"/>
      <c r="B105" s="154"/>
      <c r="C105" s="155"/>
      <c r="D105" s="76"/>
      <c r="E105" s="77"/>
      <c r="F105" s="77"/>
    </row>
    <row r="106" spans="1:6" x14ac:dyDescent="0.2">
      <c r="A106" s="100"/>
      <c r="B106" s="143"/>
      <c r="C106" s="144"/>
      <c r="D106" s="145"/>
      <c r="E106" s="146"/>
      <c r="F106" s="146"/>
    </row>
    <row r="107" spans="1:6" x14ac:dyDescent="0.2">
      <c r="A107" s="147">
        <f>COUNT($A$11:A106)+1</f>
        <v>20</v>
      </c>
      <c r="B107" s="148" t="s">
        <v>77</v>
      </c>
      <c r="C107" s="149"/>
      <c r="D107" s="150"/>
      <c r="E107" s="151"/>
      <c r="F107" s="151"/>
    </row>
    <row r="108" spans="1:6" ht="89.25" x14ac:dyDescent="0.2">
      <c r="A108" s="152"/>
      <c r="B108" s="153" t="s">
        <v>92</v>
      </c>
      <c r="C108" s="149"/>
      <c r="D108" s="150"/>
      <c r="E108" s="151"/>
      <c r="F108" s="151"/>
    </row>
    <row r="109" spans="1:6" ht="14.25" x14ac:dyDescent="0.2">
      <c r="A109" s="152"/>
      <c r="B109" s="153"/>
      <c r="C109" s="149">
        <v>8</v>
      </c>
      <c r="D109" s="150" t="s">
        <v>38</v>
      </c>
      <c r="E109" s="297"/>
      <c r="F109" s="151">
        <f>C109*E109</f>
        <v>0</v>
      </c>
    </row>
    <row r="110" spans="1:6" x14ac:dyDescent="0.2">
      <c r="A110" s="99"/>
      <c r="B110" s="154"/>
      <c r="C110" s="155"/>
      <c r="D110" s="76"/>
      <c r="E110" s="77"/>
      <c r="F110" s="77"/>
    </row>
    <row r="111" spans="1:6" x14ac:dyDescent="0.2">
      <c r="A111" s="100"/>
      <c r="B111" s="143"/>
      <c r="C111" s="144"/>
      <c r="D111" s="145"/>
      <c r="E111" s="146"/>
      <c r="F111" s="146"/>
    </row>
    <row r="112" spans="1:6" x14ac:dyDescent="0.2">
      <c r="A112" s="147">
        <f>COUNT($A$11:A111)+1</f>
        <v>21</v>
      </c>
      <c r="B112" s="148" t="s">
        <v>78</v>
      </c>
      <c r="C112" s="149"/>
      <c r="D112" s="150"/>
      <c r="E112" s="151"/>
      <c r="F112" s="212"/>
    </row>
    <row r="113" spans="1:6" ht="63.75" x14ac:dyDescent="0.2">
      <c r="A113" s="152"/>
      <c r="B113" s="153" t="s">
        <v>93</v>
      </c>
      <c r="C113" s="149"/>
      <c r="D113" s="150"/>
      <c r="E113" s="151"/>
      <c r="F113" s="212"/>
    </row>
    <row r="114" spans="1:6" ht="14.25" x14ac:dyDescent="0.2">
      <c r="A114" s="152"/>
      <c r="B114" s="153"/>
      <c r="C114" s="149">
        <v>5</v>
      </c>
      <c r="D114" s="150" t="s">
        <v>38</v>
      </c>
      <c r="E114" s="297"/>
      <c r="F114" s="151">
        <f>C114*E114</f>
        <v>0</v>
      </c>
    </row>
    <row r="115" spans="1:6" x14ac:dyDescent="0.2">
      <c r="A115" s="99"/>
      <c r="B115" s="154"/>
      <c r="C115" s="155"/>
      <c r="D115" s="76"/>
      <c r="E115" s="77"/>
      <c r="F115" s="77"/>
    </row>
    <row r="116" spans="1:6" x14ac:dyDescent="0.2">
      <c r="A116" s="100"/>
      <c r="B116" s="143"/>
      <c r="C116" s="144"/>
      <c r="D116" s="145"/>
      <c r="E116" s="146"/>
      <c r="F116" s="146"/>
    </row>
    <row r="117" spans="1:6" x14ac:dyDescent="0.2">
      <c r="A117" s="147">
        <f>COUNT($A$11:A116)+1</f>
        <v>22</v>
      </c>
      <c r="B117" s="148" t="s">
        <v>251</v>
      </c>
      <c r="C117" s="149"/>
      <c r="D117" s="150"/>
      <c r="E117" s="151"/>
      <c r="F117" s="212"/>
    </row>
    <row r="118" spans="1:6" ht="38.25" x14ac:dyDescent="0.2">
      <c r="A118" s="152"/>
      <c r="B118" s="153" t="s">
        <v>252</v>
      </c>
      <c r="C118" s="149"/>
      <c r="D118" s="150"/>
      <c r="E118" s="151"/>
      <c r="F118" s="212"/>
    </row>
    <row r="119" spans="1:6" ht="14.25" x14ac:dyDescent="0.2">
      <c r="A119" s="152"/>
      <c r="B119" s="153"/>
      <c r="C119" s="149">
        <v>1</v>
      </c>
      <c r="D119" s="150" t="s">
        <v>38</v>
      </c>
      <c r="E119" s="297"/>
      <c r="F119" s="151">
        <f>C119*E119</f>
        <v>0</v>
      </c>
    </row>
    <row r="120" spans="1:6" x14ac:dyDescent="0.2">
      <c r="A120" s="99"/>
      <c r="B120" s="154"/>
      <c r="C120" s="155"/>
      <c r="D120" s="76"/>
      <c r="E120" s="77"/>
      <c r="F120" s="77"/>
    </row>
    <row r="121" spans="1:6" x14ac:dyDescent="0.2">
      <c r="A121" s="100"/>
      <c r="B121" s="65"/>
      <c r="C121" s="144"/>
      <c r="D121" s="260"/>
      <c r="E121" s="31"/>
      <c r="F121" s="31"/>
    </row>
    <row r="122" spans="1:6" x14ac:dyDescent="0.2">
      <c r="A122" s="147">
        <f>COUNT($A$11:A121)+1</f>
        <v>23</v>
      </c>
      <c r="B122" s="148" t="s">
        <v>21</v>
      </c>
      <c r="C122" s="149"/>
      <c r="D122" s="150"/>
      <c r="E122" s="151"/>
      <c r="F122" s="151"/>
    </row>
    <row r="123" spans="1:6" ht="38.25" x14ac:dyDescent="0.2">
      <c r="A123" s="152"/>
      <c r="B123" s="153" t="s">
        <v>20</v>
      </c>
      <c r="C123" s="149"/>
      <c r="D123" s="150"/>
      <c r="E123" s="151"/>
      <c r="F123" s="212"/>
    </row>
    <row r="124" spans="1:6" ht="14.25" x14ac:dyDescent="0.2">
      <c r="A124" s="152"/>
      <c r="B124" s="153"/>
      <c r="C124" s="149">
        <v>20</v>
      </c>
      <c r="D124" s="150" t="s">
        <v>38</v>
      </c>
      <c r="E124" s="297"/>
      <c r="F124" s="151">
        <f>C124*E124</f>
        <v>0</v>
      </c>
    </row>
    <row r="125" spans="1:6" x14ac:dyDescent="0.2">
      <c r="A125" s="99"/>
      <c r="B125" s="154"/>
      <c r="C125" s="155"/>
      <c r="D125" s="76"/>
      <c r="E125" s="77"/>
      <c r="F125" s="77"/>
    </row>
    <row r="126" spans="1:6" x14ac:dyDescent="0.2">
      <c r="A126" s="100"/>
      <c r="B126" s="143"/>
      <c r="C126" s="144"/>
      <c r="D126" s="145"/>
      <c r="E126" s="146"/>
      <c r="F126" s="146"/>
    </row>
    <row r="127" spans="1:6" x14ac:dyDescent="0.2">
      <c r="A127" s="147">
        <f>COUNT($A$11:A126)+1</f>
        <v>24</v>
      </c>
      <c r="B127" s="148" t="s">
        <v>22</v>
      </c>
      <c r="C127" s="149"/>
      <c r="D127" s="150"/>
      <c r="E127" s="151"/>
      <c r="F127" s="151"/>
    </row>
    <row r="128" spans="1:6" ht="25.5" x14ac:dyDescent="0.2">
      <c r="A128" s="152"/>
      <c r="B128" s="153" t="s">
        <v>107</v>
      </c>
      <c r="C128" s="149"/>
      <c r="D128" s="150"/>
      <c r="E128" s="151"/>
      <c r="F128" s="212"/>
    </row>
    <row r="129" spans="1:6" ht="14.25" x14ac:dyDescent="0.2">
      <c r="A129" s="152"/>
      <c r="B129" s="153"/>
      <c r="C129" s="149">
        <v>14</v>
      </c>
      <c r="D129" s="150" t="s">
        <v>33</v>
      </c>
      <c r="E129" s="297"/>
      <c r="F129" s="151">
        <f>C129*E129</f>
        <v>0</v>
      </c>
    </row>
    <row r="130" spans="1:6" x14ac:dyDescent="0.2">
      <c r="A130" s="99"/>
      <c r="B130" s="154"/>
      <c r="C130" s="155"/>
      <c r="D130" s="76"/>
      <c r="E130" s="77"/>
      <c r="F130" s="77"/>
    </row>
    <row r="131" spans="1:6" x14ac:dyDescent="0.2">
      <c r="A131" s="100"/>
      <c r="B131" s="143"/>
      <c r="C131" s="144"/>
      <c r="D131" s="145"/>
      <c r="E131" s="146"/>
      <c r="F131" s="146"/>
    </row>
    <row r="132" spans="1:6" x14ac:dyDescent="0.2">
      <c r="A132" s="147">
        <f>COUNT($A$11:A131)+1</f>
        <v>25</v>
      </c>
      <c r="B132" s="148" t="s">
        <v>142</v>
      </c>
      <c r="C132" s="149"/>
      <c r="D132" s="150"/>
      <c r="E132" s="151"/>
      <c r="F132" s="151"/>
    </row>
    <row r="133" spans="1:6" ht="89.25" x14ac:dyDescent="0.2">
      <c r="A133" s="152"/>
      <c r="B133" s="153" t="s">
        <v>253</v>
      </c>
      <c r="C133" s="149"/>
      <c r="D133" s="150"/>
      <c r="E133" s="151"/>
      <c r="F133" s="151"/>
    </row>
    <row r="134" spans="1:6" ht="14.25" x14ac:dyDescent="0.2">
      <c r="A134" s="152"/>
      <c r="B134" s="148" t="s">
        <v>254</v>
      </c>
      <c r="C134" s="149">
        <v>7</v>
      </c>
      <c r="D134" s="150" t="s">
        <v>33</v>
      </c>
      <c r="E134" s="297"/>
      <c r="F134" s="151">
        <f t="shared" ref="F134" si="1">C134*E134</f>
        <v>0</v>
      </c>
    </row>
    <row r="135" spans="1:6" x14ac:dyDescent="0.2">
      <c r="A135" s="99"/>
      <c r="B135" s="154"/>
      <c r="C135" s="155"/>
      <c r="D135" s="76"/>
      <c r="E135" s="77"/>
      <c r="F135" s="77"/>
    </row>
    <row r="136" spans="1:6" x14ac:dyDescent="0.2">
      <c r="A136" s="100"/>
      <c r="B136" s="143"/>
      <c r="C136" s="144"/>
      <c r="D136" s="145"/>
      <c r="E136" s="146"/>
      <c r="F136" s="146"/>
    </row>
    <row r="137" spans="1:6" ht="25.5" x14ac:dyDescent="0.2">
      <c r="A137" s="147">
        <f>COUNT($A$11:A136)+1</f>
        <v>26</v>
      </c>
      <c r="B137" s="148" t="s">
        <v>258</v>
      </c>
      <c r="C137" s="149"/>
      <c r="D137" s="150"/>
      <c r="E137" s="151"/>
      <c r="F137" s="151"/>
    </row>
    <row r="138" spans="1:6" ht="51" x14ac:dyDescent="0.2">
      <c r="A138" s="152"/>
      <c r="B138" s="153" t="s">
        <v>259</v>
      </c>
      <c r="C138" s="149"/>
      <c r="D138" s="150"/>
      <c r="E138" s="151"/>
      <c r="F138" s="151"/>
    </row>
    <row r="139" spans="1:6" ht="25.5" x14ac:dyDescent="0.2">
      <c r="A139" s="152"/>
      <c r="B139" s="153" t="s">
        <v>260</v>
      </c>
      <c r="C139" s="149">
        <v>7</v>
      </c>
      <c r="D139" s="150" t="s">
        <v>1</v>
      </c>
      <c r="E139" s="297"/>
      <c r="F139" s="151">
        <f t="shared" ref="F139" si="2">C139*E139</f>
        <v>0</v>
      </c>
    </row>
    <row r="140" spans="1:6" x14ac:dyDescent="0.2">
      <c r="A140" s="99"/>
      <c r="B140" s="154"/>
      <c r="C140" s="155"/>
      <c r="D140" s="76"/>
      <c r="E140" s="77"/>
      <c r="F140" s="77"/>
    </row>
    <row r="141" spans="1:6" x14ac:dyDescent="0.2">
      <c r="A141" s="100"/>
      <c r="B141" s="143"/>
      <c r="C141" s="144"/>
      <c r="D141" s="145"/>
      <c r="E141" s="146"/>
      <c r="F141" s="146"/>
    </row>
    <row r="142" spans="1:6" x14ac:dyDescent="0.2">
      <c r="A142" s="147">
        <f>COUNT($A$10:A141)+1</f>
        <v>27</v>
      </c>
      <c r="B142" s="148" t="s">
        <v>109</v>
      </c>
      <c r="C142" s="149"/>
      <c r="D142" s="150"/>
      <c r="E142" s="151"/>
      <c r="F142" s="151"/>
    </row>
    <row r="143" spans="1:6" ht="38.25" x14ac:dyDescent="0.2">
      <c r="A143" s="152"/>
      <c r="B143" s="153" t="s">
        <v>110</v>
      </c>
      <c r="C143" s="149"/>
      <c r="D143" s="150"/>
      <c r="E143" s="151"/>
      <c r="F143" s="151"/>
    </row>
    <row r="144" spans="1:6" x14ac:dyDescent="0.2">
      <c r="A144" s="152"/>
      <c r="B144" s="148"/>
      <c r="C144" s="149">
        <v>4</v>
      </c>
      <c r="D144" s="150" t="s">
        <v>1</v>
      </c>
      <c r="E144" s="297"/>
      <c r="F144" s="151">
        <f>C144*E144</f>
        <v>0</v>
      </c>
    </row>
    <row r="145" spans="1:6" x14ac:dyDescent="0.2">
      <c r="A145" s="99"/>
      <c r="B145" s="154"/>
      <c r="C145" s="155"/>
      <c r="D145" s="76"/>
      <c r="E145" s="77"/>
      <c r="F145" s="77"/>
    </row>
    <row r="146" spans="1:6" x14ac:dyDescent="0.2">
      <c r="A146" s="100"/>
      <c r="B146" s="143"/>
      <c r="C146" s="144"/>
      <c r="D146" s="145"/>
      <c r="E146" s="146"/>
      <c r="F146" s="146"/>
    </row>
    <row r="147" spans="1:6" x14ac:dyDescent="0.2">
      <c r="A147" s="147">
        <f>COUNT($A$9:A146)+1</f>
        <v>28</v>
      </c>
      <c r="B147" s="148" t="s">
        <v>111</v>
      </c>
      <c r="C147" s="149"/>
      <c r="D147" s="150"/>
      <c r="E147" s="151"/>
      <c r="F147" s="151"/>
    </row>
    <row r="148" spans="1:6" ht="76.5" x14ac:dyDescent="0.2">
      <c r="A148" s="152"/>
      <c r="B148" s="153" t="s">
        <v>268</v>
      </c>
      <c r="C148" s="149"/>
      <c r="D148" s="150"/>
      <c r="E148" s="151"/>
      <c r="F148" s="151"/>
    </row>
    <row r="149" spans="1:6" ht="14.25" x14ac:dyDescent="0.2">
      <c r="A149" s="152"/>
      <c r="B149" s="148"/>
      <c r="C149" s="149">
        <v>10</v>
      </c>
      <c r="D149" s="150" t="s">
        <v>33</v>
      </c>
      <c r="E149" s="297"/>
      <c r="F149" s="151">
        <f>C149*E149</f>
        <v>0</v>
      </c>
    </row>
    <row r="150" spans="1:6" x14ac:dyDescent="0.2">
      <c r="A150" s="99"/>
      <c r="B150" s="154"/>
      <c r="C150" s="155"/>
      <c r="D150" s="76"/>
      <c r="E150" s="77"/>
      <c r="F150" s="77"/>
    </row>
    <row r="151" spans="1:6" x14ac:dyDescent="0.2">
      <c r="A151" s="100"/>
      <c r="B151" s="143"/>
      <c r="C151" s="144"/>
      <c r="D151" s="145"/>
      <c r="E151" s="146"/>
      <c r="F151" s="146"/>
    </row>
    <row r="152" spans="1:6" x14ac:dyDescent="0.2">
      <c r="A152" s="147">
        <f>COUNT($A$9:A151)+1</f>
        <v>29</v>
      </c>
      <c r="B152" s="148" t="s">
        <v>112</v>
      </c>
      <c r="C152" s="149"/>
      <c r="D152" s="150"/>
      <c r="E152" s="151"/>
      <c r="F152" s="151"/>
    </row>
    <row r="153" spans="1:6" ht="38.25" x14ac:dyDescent="0.2">
      <c r="A153" s="152"/>
      <c r="B153" s="153" t="s">
        <v>113</v>
      </c>
      <c r="C153" s="149"/>
      <c r="D153" s="150"/>
      <c r="E153" s="151"/>
      <c r="F153" s="151"/>
    </row>
    <row r="154" spans="1:6" ht="14.25" x14ac:dyDescent="0.2">
      <c r="A154" s="152"/>
      <c r="B154" s="148"/>
      <c r="C154" s="149">
        <v>7</v>
      </c>
      <c r="D154" s="150" t="s">
        <v>33</v>
      </c>
      <c r="E154" s="297"/>
      <c r="F154" s="151">
        <f>C154*E154</f>
        <v>0</v>
      </c>
    </row>
    <row r="155" spans="1:6" x14ac:dyDescent="0.2">
      <c r="A155" s="99"/>
      <c r="B155" s="154"/>
      <c r="C155" s="155"/>
      <c r="D155" s="76"/>
      <c r="E155" s="77"/>
      <c r="F155" s="77"/>
    </row>
    <row r="156" spans="1:6" x14ac:dyDescent="0.2">
      <c r="A156" s="100"/>
      <c r="B156" s="143"/>
      <c r="C156" s="144"/>
      <c r="D156" s="145"/>
      <c r="E156" s="146"/>
      <c r="F156" s="146"/>
    </row>
    <row r="157" spans="1:6" x14ac:dyDescent="0.2">
      <c r="A157" s="147">
        <f>COUNT($A$9:A156)+1</f>
        <v>30</v>
      </c>
      <c r="B157" s="148" t="s">
        <v>116</v>
      </c>
      <c r="C157" s="149"/>
      <c r="D157" s="150"/>
      <c r="E157" s="151"/>
      <c r="F157" s="151"/>
    </row>
    <row r="158" spans="1:6" ht="63.75" x14ac:dyDescent="0.2">
      <c r="A158" s="152"/>
      <c r="B158" s="153" t="s">
        <v>117</v>
      </c>
      <c r="C158" s="149"/>
      <c r="D158" s="150"/>
      <c r="E158" s="151"/>
      <c r="F158" s="151"/>
    </row>
    <row r="159" spans="1:6" ht="14.25" x14ac:dyDescent="0.2">
      <c r="A159" s="152"/>
      <c r="B159" s="148"/>
      <c r="C159" s="149">
        <v>0.5</v>
      </c>
      <c r="D159" s="150" t="s">
        <v>38</v>
      </c>
      <c r="E159" s="297"/>
      <c r="F159" s="151">
        <f>C159*E159</f>
        <v>0</v>
      </c>
    </row>
    <row r="160" spans="1:6" x14ac:dyDescent="0.2">
      <c r="A160" s="99"/>
      <c r="B160" s="154"/>
      <c r="C160" s="155"/>
      <c r="D160" s="76"/>
      <c r="E160" s="77"/>
      <c r="F160" s="77"/>
    </row>
    <row r="161" spans="1:6" x14ac:dyDescent="0.2">
      <c r="A161" s="100"/>
      <c r="B161" s="143"/>
      <c r="C161" s="144"/>
      <c r="D161" s="145"/>
      <c r="E161" s="146"/>
      <c r="F161" s="146"/>
    </row>
    <row r="162" spans="1:6" ht="25.5" x14ac:dyDescent="0.2">
      <c r="A162" s="147">
        <f>COUNT($A$10:A161)+1</f>
        <v>31</v>
      </c>
      <c r="B162" s="148" t="s">
        <v>271</v>
      </c>
      <c r="C162" s="149"/>
      <c r="D162" s="150"/>
      <c r="E162" s="151"/>
      <c r="F162" s="151"/>
    </row>
    <row r="163" spans="1:6" ht="89.25" x14ac:dyDescent="0.2">
      <c r="A163" s="152"/>
      <c r="B163" s="153" t="s">
        <v>272</v>
      </c>
      <c r="C163" s="149"/>
      <c r="D163" s="150"/>
      <c r="E163" s="151"/>
      <c r="F163" s="151"/>
    </row>
    <row r="164" spans="1:6" ht="25.5" x14ac:dyDescent="0.2">
      <c r="A164" s="152"/>
      <c r="B164" s="148" t="s">
        <v>260</v>
      </c>
      <c r="C164" s="149">
        <v>7</v>
      </c>
      <c r="D164" s="150" t="s">
        <v>1</v>
      </c>
      <c r="E164" s="297"/>
      <c r="F164" s="151">
        <f>C164*E164</f>
        <v>0</v>
      </c>
    </row>
    <row r="165" spans="1:6" x14ac:dyDescent="0.2">
      <c r="A165" s="99"/>
      <c r="B165" s="154"/>
      <c r="C165" s="155"/>
      <c r="D165" s="76"/>
      <c r="E165" s="77"/>
      <c r="F165" s="77"/>
    </row>
    <row r="166" spans="1:6" x14ac:dyDescent="0.2">
      <c r="A166" s="100"/>
      <c r="B166" s="143"/>
      <c r="C166" s="144"/>
      <c r="D166" s="145"/>
      <c r="E166" s="146"/>
      <c r="F166" s="146"/>
    </row>
    <row r="167" spans="1:6" x14ac:dyDescent="0.2">
      <c r="A167" s="147">
        <f>COUNT($A$9:A166)+1</f>
        <v>32</v>
      </c>
      <c r="B167" s="148" t="s">
        <v>118</v>
      </c>
      <c r="C167" s="149"/>
      <c r="D167" s="150"/>
      <c r="E167" s="151"/>
      <c r="F167" s="151"/>
    </row>
    <row r="168" spans="1:6" ht="114.75" x14ac:dyDescent="0.2">
      <c r="A168" s="152"/>
      <c r="B168" s="153" t="s">
        <v>279</v>
      </c>
      <c r="C168" s="149"/>
      <c r="D168" s="150"/>
      <c r="E168" s="151"/>
      <c r="F168" s="151"/>
    </row>
    <row r="169" spans="1:6" x14ac:dyDescent="0.2">
      <c r="A169" s="152"/>
      <c r="B169" s="148"/>
      <c r="C169" s="149">
        <v>1</v>
      </c>
      <c r="D169" s="150" t="s">
        <v>108</v>
      </c>
      <c r="E169" s="297"/>
      <c r="F169" s="151">
        <f>C169*E169</f>
        <v>0</v>
      </c>
    </row>
    <row r="170" spans="1:6" x14ac:dyDescent="0.2">
      <c r="A170" s="99"/>
      <c r="B170" s="154"/>
      <c r="C170" s="155"/>
      <c r="D170" s="76"/>
      <c r="E170" s="77"/>
      <c r="F170" s="77"/>
    </row>
    <row r="171" spans="1:6" x14ac:dyDescent="0.2">
      <c r="A171" s="100"/>
      <c r="B171" s="143"/>
      <c r="C171" s="144"/>
      <c r="D171" s="145"/>
      <c r="E171" s="146"/>
      <c r="F171" s="242"/>
    </row>
    <row r="172" spans="1:6" x14ac:dyDescent="0.2">
      <c r="A172" s="147">
        <f>COUNT($A$11:A171)+1</f>
        <v>33</v>
      </c>
      <c r="B172" s="148" t="s">
        <v>273</v>
      </c>
      <c r="C172" s="149"/>
      <c r="D172" s="150"/>
      <c r="E172" s="151"/>
      <c r="F172" s="212"/>
    </row>
    <row r="173" spans="1:6" ht="51" x14ac:dyDescent="0.2">
      <c r="A173" s="152"/>
      <c r="B173" s="153" t="s">
        <v>274</v>
      </c>
      <c r="C173" s="149"/>
      <c r="D173" s="150"/>
      <c r="E173" s="151"/>
      <c r="F173" s="212"/>
    </row>
    <row r="174" spans="1:6" x14ac:dyDescent="0.2">
      <c r="A174" s="152"/>
      <c r="B174" s="153"/>
      <c r="C174" s="149">
        <v>1</v>
      </c>
      <c r="D174" s="150" t="s">
        <v>1</v>
      </c>
      <c r="E174" s="297"/>
      <c r="F174" s="151">
        <f>C174*E174</f>
        <v>0</v>
      </c>
    </row>
    <row r="175" spans="1:6" x14ac:dyDescent="0.2">
      <c r="A175" s="99"/>
      <c r="B175" s="154"/>
      <c r="C175" s="155"/>
      <c r="D175" s="76"/>
      <c r="E175" s="77"/>
      <c r="F175" s="77"/>
    </row>
    <row r="176" spans="1:6" x14ac:dyDescent="0.2">
      <c r="A176" s="100"/>
      <c r="B176" s="65"/>
      <c r="C176" s="30"/>
      <c r="D176" s="31"/>
      <c r="E176" s="32"/>
      <c r="F176" s="30"/>
    </row>
    <row r="177" spans="1:6" ht="25.5" x14ac:dyDescent="0.2">
      <c r="A177" s="147">
        <f>COUNT($A$11:A176)+1</f>
        <v>34</v>
      </c>
      <c r="B177" s="148" t="s">
        <v>25</v>
      </c>
      <c r="C177" s="212"/>
      <c r="D177" s="150"/>
      <c r="E177" s="279"/>
      <c r="F177" s="212"/>
    </row>
    <row r="178" spans="1:6" ht="102" x14ac:dyDescent="0.2">
      <c r="A178" s="152"/>
      <c r="B178" s="153" t="s">
        <v>277</v>
      </c>
      <c r="C178" s="212"/>
      <c r="D178" s="150"/>
      <c r="E178" s="151"/>
      <c r="F178" s="212"/>
    </row>
    <row r="179" spans="1:6" x14ac:dyDescent="0.2">
      <c r="A179" s="147"/>
      <c r="B179" s="280"/>
      <c r="C179" s="221"/>
      <c r="D179" s="281">
        <v>0.02</v>
      </c>
      <c r="E179" s="212"/>
      <c r="F179" s="151">
        <f>SUM(F11:F178)*D179</f>
        <v>0</v>
      </c>
    </row>
    <row r="180" spans="1:6" x14ac:dyDescent="0.2">
      <c r="A180" s="240"/>
      <c r="B180" s="282"/>
      <c r="C180" s="283"/>
      <c r="D180" s="284"/>
      <c r="E180" s="285"/>
      <c r="F180" s="77"/>
    </row>
    <row r="181" spans="1:6" x14ac:dyDescent="0.2">
      <c r="A181" s="152"/>
      <c r="B181" s="153"/>
      <c r="C181" s="212"/>
      <c r="D181" s="150"/>
      <c r="E181" s="212"/>
      <c r="F181" s="212"/>
    </row>
    <row r="182" spans="1:6" x14ac:dyDescent="0.2">
      <c r="A182" s="147">
        <f>COUNT($A$11:A180)+1</f>
        <v>35</v>
      </c>
      <c r="B182" s="148" t="s">
        <v>80</v>
      </c>
      <c r="C182" s="212"/>
      <c r="D182" s="150"/>
      <c r="E182" s="212"/>
      <c r="F182" s="212"/>
    </row>
    <row r="183" spans="1:6" ht="38.25" x14ac:dyDescent="0.2">
      <c r="A183" s="152"/>
      <c r="B183" s="153" t="s">
        <v>26</v>
      </c>
      <c r="C183" s="221"/>
      <c r="D183" s="281">
        <v>0.1</v>
      </c>
      <c r="E183" s="212"/>
      <c r="F183" s="151">
        <f>SUM(F11:F177)*D183</f>
        <v>0</v>
      </c>
    </row>
    <row r="184" spans="1:6" x14ac:dyDescent="0.2">
      <c r="A184" s="99"/>
      <c r="C184" s="212"/>
      <c r="D184" s="150"/>
      <c r="E184" s="279"/>
      <c r="F184" s="212"/>
    </row>
    <row r="185" spans="1:6" x14ac:dyDescent="0.2">
      <c r="A185" s="189"/>
      <c r="B185" s="190" t="s">
        <v>2</v>
      </c>
      <c r="C185" s="191"/>
      <c r="D185" s="192"/>
      <c r="E185" s="193" t="s">
        <v>37</v>
      </c>
      <c r="F185" s="193">
        <f>SUM(F13:F184)</f>
        <v>0</v>
      </c>
    </row>
  </sheetData>
  <sheetProtection algorithmName="SHA-512" hashValue="LgoTgJ6Tm7CvklDUkTqWAvks/mRHT5qKMpyJAIZhUbBrV/SI+e2fpi3THjvvYRCTH01YcA4hS2iM/ZJWzgpaWg==" saltValue="YTMa2kiBfjaNZaLOJ8buaw==" spinCount="100000" sheet="1" objects="1" scenarios="1"/>
  <mergeCells count="1">
    <mergeCell ref="B7:F8"/>
  </mergeCells>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
&amp;RENLJ-SIR-174/25
</oddHeader>
    <oddFooter>&amp;C&amp;"Arial,Navadno"&amp;9&amp;P / &amp;N</oddFooter>
  </headerFooter>
  <rowBreaks count="6" manualBreakCount="6">
    <brk id="29" max="5" man="1"/>
    <brk id="54" max="5" man="1"/>
    <brk id="80" max="5" man="1"/>
    <brk id="110" max="5" man="1"/>
    <brk id="140" max="5" man="1"/>
    <brk id="165"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CBAD7-F2A4-494B-ABD8-6044AA609566}">
  <sheetPr>
    <tabColor theme="3" tint="0.79998168889431442"/>
  </sheetPr>
  <dimension ref="A1:F185"/>
  <sheetViews>
    <sheetView zoomScaleNormal="100" zoomScaleSheetLayoutView="100" workbookViewId="0">
      <selection activeCell="E19" sqref="E19"/>
    </sheetView>
  </sheetViews>
  <sheetFormatPr defaultColWidth="9.140625" defaultRowHeight="12.75" x14ac:dyDescent="0.2"/>
  <cols>
    <col min="1" max="1" width="6.7109375" style="25" customWidth="1"/>
    <col min="2" max="2" width="37.7109375" style="71" customWidth="1"/>
    <col min="3" max="3" width="6.7109375" style="28" customWidth="1"/>
    <col min="4" max="4" width="6.7109375" style="29" customWidth="1"/>
    <col min="5" max="5" width="14.7109375" style="27" customWidth="1"/>
    <col min="6" max="6" width="14.7109375" style="28" customWidth="1"/>
    <col min="7" max="16384" width="9.140625" style="29"/>
  </cols>
  <sheetData>
    <row r="1" spans="1:6" x14ac:dyDescent="0.2">
      <c r="A1" s="24"/>
      <c r="B1" s="64"/>
      <c r="C1" s="25"/>
      <c r="D1" s="26"/>
    </row>
    <row r="2" spans="1:6" x14ac:dyDescent="0.2">
      <c r="A2" s="24" t="s">
        <v>228</v>
      </c>
      <c r="B2" s="64" t="s">
        <v>280</v>
      </c>
      <c r="C2" s="25"/>
      <c r="D2" s="26"/>
    </row>
    <row r="3" spans="1:6" x14ac:dyDescent="0.2">
      <c r="A3" s="24"/>
      <c r="B3" s="64" t="s">
        <v>233</v>
      </c>
      <c r="C3" s="25"/>
      <c r="D3" s="26"/>
    </row>
    <row r="4" spans="1:6" ht="76.5" x14ac:dyDescent="0.2">
      <c r="A4" s="104" t="s">
        <v>0</v>
      </c>
      <c r="B4" s="105" t="s">
        <v>30</v>
      </c>
      <c r="C4" s="106" t="s">
        <v>8</v>
      </c>
      <c r="D4" s="106" t="s">
        <v>9</v>
      </c>
      <c r="E4" s="107" t="s">
        <v>34</v>
      </c>
      <c r="F4" s="107" t="s">
        <v>35</v>
      </c>
    </row>
    <row r="5" spans="1:6" x14ac:dyDescent="0.2">
      <c r="A5" s="92">
        <v>1</v>
      </c>
      <c r="B5" s="65"/>
      <c r="C5" s="30"/>
      <c r="D5" s="31"/>
      <c r="E5" s="32"/>
      <c r="F5" s="30"/>
    </row>
    <row r="6" spans="1:6" x14ac:dyDescent="0.2">
      <c r="A6" s="167"/>
      <c r="B6" s="64" t="s">
        <v>101</v>
      </c>
    </row>
    <row r="7" spans="1:6" x14ac:dyDescent="0.2">
      <c r="A7" s="167"/>
      <c r="B7" s="357" t="s">
        <v>100</v>
      </c>
      <c r="C7" s="357"/>
      <c r="D7" s="357"/>
      <c r="E7" s="357"/>
      <c r="F7" s="357"/>
    </row>
    <row r="8" spans="1:6" x14ac:dyDescent="0.2">
      <c r="A8" s="167"/>
      <c r="B8" s="357"/>
      <c r="C8" s="357"/>
      <c r="D8" s="357"/>
      <c r="E8" s="357"/>
      <c r="F8" s="357"/>
    </row>
    <row r="9" spans="1:6" x14ac:dyDescent="0.2">
      <c r="A9" s="167"/>
    </row>
    <row r="10" spans="1:6" x14ac:dyDescent="0.2">
      <c r="A10" s="92"/>
      <c r="B10" s="65"/>
      <c r="C10" s="30"/>
      <c r="D10" s="31"/>
      <c r="E10" s="32"/>
      <c r="F10" s="30"/>
    </row>
    <row r="11" spans="1:6" x14ac:dyDescent="0.2">
      <c r="A11" s="147">
        <f>COUNT(A5+1)</f>
        <v>1</v>
      </c>
      <c r="B11" s="148" t="s">
        <v>10</v>
      </c>
      <c r="C11" s="212"/>
      <c r="D11" s="150"/>
      <c r="E11" s="151"/>
      <c r="F11" s="151"/>
    </row>
    <row r="12" spans="1:6" ht="51" x14ac:dyDescent="0.2">
      <c r="A12" s="147"/>
      <c r="B12" s="153" t="s">
        <v>41</v>
      </c>
      <c r="C12" s="212"/>
      <c r="D12" s="150"/>
      <c r="E12" s="151"/>
      <c r="F12" s="151"/>
    </row>
    <row r="13" spans="1:6" ht="14.25" x14ac:dyDescent="0.2">
      <c r="A13" s="147"/>
      <c r="B13" s="148" t="s">
        <v>405</v>
      </c>
      <c r="C13" s="149">
        <v>7</v>
      </c>
      <c r="D13" s="150" t="s">
        <v>33</v>
      </c>
      <c r="E13" s="151"/>
      <c r="F13" s="151"/>
    </row>
    <row r="14" spans="1:6" x14ac:dyDescent="0.2">
      <c r="A14" s="240"/>
      <c r="B14" s="154"/>
      <c r="C14" s="155"/>
      <c r="D14" s="76"/>
      <c r="E14" s="77"/>
      <c r="F14" s="77"/>
    </row>
    <row r="15" spans="1:6" x14ac:dyDescent="0.2">
      <c r="A15" s="241"/>
      <c r="B15" s="143"/>
      <c r="C15" s="144"/>
      <c r="D15" s="145"/>
      <c r="E15" s="146"/>
      <c r="F15" s="242"/>
    </row>
    <row r="16" spans="1:6" x14ac:dyDescent="0.2">
      <c r="A16" s="147">
        <f>COUNT($A$11:A15)+1</f>
        <v>2</v>
      </c>
      <c r="B16" s="148" t="s">
        <v>234</v>
      </c>
      <c r="C16" s="149"/>
      <c r="D16" s="150"/>
      <c r="E16" s="151"/>
      <c r="F16" s="212"/>
    </row>
    <row r="17" spans="1:6" ht="63.75" x14ac:dyDescent="0.2">
      <c r="A17" s="147"/>
      <c r="B17" s="153" t="s">
        <v>235</v>
      </c>
      <c r="C17" s="149"/>
      <c r="D17" s="150"/>
      <c r="E17" s="151"/>
      <c r="F17" s="212"/>
    </row>
    <row r="18" spans="1:6" ht="14.25" x14ac:dyDescent="0.2">
      <c r="A18" s="147"/>
      <c r="B18" s="243"/>
      <c r="C18" s="149">
        <v>2</v>
      </c>
      <c r="D18" s="150" t="s">
        <v>39</v>
      </c>
      <c r="E18" s="297"/>
      <c r="F18" s="151">
        <f>C18*E18</f>
        <v>0</v>
      </c>
    </row>
    <row r="19" spans="1:6" x14ac:dyDescent="0.2">
      <c r="A19" s="240"/>
      <c r="B19" s="244"/>
      <c r="C19" s="155"/>
      <c r="D19" s="76"/>
      <c r="E19" s="77"/>
      <c r="F19" s="77"/>
    </row>
    <row r="20" spans="1:6" x14ac:dyDescent="0.2">
      <c r="A20" s="147"/>
      <c r="B20" s="143"/>
      <c r="C20" s="149"/>
      <c r="D20" s="150"/>
      <c r="E20" s="151"/>
      <c r="F20" s="151"/>
    </row>
    <row r="21" spans="1:6" x14ac:dyDescent="0.2">
      <c r="A21" s="147">
        <f>COUNT($A$11:A20)+1</f>
        <v>3</v>
      </c>
      <c r="B21" s="148" t="s">
        <v>236</v>
      </c>
      <c r="C21" s="149"/>
      <c r="D21" s="150"/>
      <c r="E21" s="151"/>
      <c r="F21" s="151"/>
    </row>
    <row r="22" spans="1:6" ht="76.5" x14ac:dyDescent="0.2">
      <c r="A22" s="147"/>
      <c r="B22" s="153" t="s">
        <v>237</v>
      </c>
      <c r="C22" s="149"/>
      <c r="D22" s="150"/>
      <c r="E22" s="151"/>
      <c r="F22" s="151"/>
    </row>
    <row r="23" spans="1:6" ht="14.25" x14ac:dyDescent="0.2">
      <c r="A23" s="147"/>
      <c r="B23" s="243"/>
      <c r="C23" s="149">
        <v>1</v>
      </c>
      <c r="D23" s="150" t="s">
        <v>39</v>
      </c>
      <c r="E23" s="297"/>
      <c r="F23" s="151">
        <f>C23*E23</f>
        <v>0</v>
      </c>
    </row>
    <row r="24" spans="1:6" x14ac:dyDescent="0.2">
      <c r="A24" s="147"/>
      <c r="B24" s="244"/>
      <c r="C24" s="149"/>
      <c r="D24" s="150"/>
      <c r="E24" s="151"/>
      <c r="F24" s="151"/>
    </row>
    <row r="25" spans="1:6" x14ac:dyDescent="0.2">
      <c r="A25" s="241"/>
      <c r="B25" s="245"/>
      <c r="C25" s="144"/>
      <c r="D25" s="145"/>
      <c r="E25" s="146"/>
      <c r="F25" s="146"/>
    </row>
    <row r="26" spans="1:6" x14ac:dyDescent="0.2">
      <c r="A26" s="147">
        <f>COUNT($A$11:A25)+1</f>
        <v>4</v>
      </c>
      <c r="B26" s="148" t="s">
        <v>238</v>
      </c>
      <c r="C26" s="149"/>
      <c r="D26" s="150"/>
      <c r="E26" s="151"/>
      <c r="F26" s="212"/>
    </row>
    <row r="27" spans="1:6" ht="76.5" x14ac:dyDescent="0.2">
      <c r="A27" s="147"/>
      <c r="B27" s="153" t="s">
        <v>239</v>
      </c>
      <c r="C27" s="149"/>
      <c r="D27" s="150"/>
      <c r="E27" s="151"/>
      <c r="F27" s="212"/>
    </row>
    <row r="28" spans="1:6" ht="14.25" x14ac:dyDescent="0.2">
      <c r="A28" s="147"/>
      <c r="B28" s="148"/>
      <c r="C28" s="149">
        <v>15</v>
      </c>
      <c r="D28" s="150" t="s">
        <v>39</v>
      </c>
      <c r="E28" s="297"/>
      <c r="F28" s="151">
        <f>C28*E28</f>
        <v>0</v>
      </c>
    </row>
    <row r="29" spans="1:6" x14ac:dyDescent="0.2">
      <c r="A29" s="240"/>
      <c r="B29" s="246"/>
      <c r="C29" s="155"/>
      <c r="D29" s="76"/>
      <c r="E29" s="77"/>
      <c r="F29" s="77"/>
    </row>
    <row r="30" spans="1:6" x14ac:dyDescent="0.2">
      <c r="A30" s="241"/>
      <c r="B30" s="143"/>
      <c r="C30" s="144"/>
      <c r="D30" s="145"/>
      <c r="E30" s="146"/>
      <c r="F30" s="242"/>
    </row>
    <row r="31" spans="1:6" x14ac:dyDescent="0.2">
      <c r="A31" s="147">
        <f>COUNT($A$11:A30)+1</f>
        <v>5</v>
      </c>
      <c r="B31" s="148" t="s">
        <v>17</v>
      </c>
      <c r="C31" s="149"/>
      <c r="D31" s="150"/>
      <c r="E31" s="151"/>
      <c r="F31" s="212"/>
    </row>
    <row r="32" spans="1:6" ht="63.75" x14ac:dyDescent="0.2">
      <c r="A32" s="147"/>
      <c r="B32" s="153" t="s">
        <v>32</v>
      </c>
      <c r="C32" s="149"/>
      <c r="D32" s="150"/>
      <c r="E32" s="151"/>
      <c r="F32" s="212"/>
    </row>
    <row r="33" spans="1:6" ht="14.25" x14ac:dyDescent="0.2">
      <c r="A33" s="147"/>
      <c r="B33" s="153"/>
      <c r="C33" s="149">
        <v>2</v>
      </c>
      <c r="D33" s="150" t="s">
        <v>33</v>
      </c>
      <c r="E33" s="297"/>
      <c r="F33" s="151">
        <f>C33*E33</f>
        <v>0</v>
      </c>
    </row>
    <row r="34" spans="1:6" x14ac:dyDescent="0.2">
      <c r="A34" s="240"/>
      <c r="B34" s="154"/>
      <c r="C34" s="155"/>
      <c r="D34" s="76"/>
      <c r="E34" s="77"/>
      <c r="F34" s="77"/>
    </row>
    <row r="35" spans="1:6" x14ac:dyDescent="0.2">
      <c r="A35" s="241"/>
      <c r="B35" s="143"/>
      <c r="C35" s="144"/>
      <c r="D35" s="145"/>
      <c r="E35" s="146"/>
      <c r="F35" s="242"/>
    </row>
    <row r="36" spans="1:6" ht="25.5" x14ac:dyDescent="0.2">
      <c r="A36" s="147">
        <f>COUNT($A$11:A35)+1</f>
        <v>6</v>
      </c>
      <c r="B36" s="148" t="s">
        <v>45</v>
      </c>
      <c r="C36" s="149"/>
      <c r="D36" s="150"/>
      <c r="E36" s="151"/>
      <c r="F36" s="212"/>
    </row>
    <row r="37" spans="1:6" ht="76.5" x14ac:dyDescent="0.2">
      <c r="A37" s="147"/>
      <c r="B37" s="153" t="s">
        <v>240</v>
      </c>
      <c r="C37" s="149"/>
      <c r="D37" s="150"/>
      <c r="E37" s="151"/>
      <c r="F37" s="212"/>
    </row>
    <row r="38" spans="1:6" ht="14.25" x14ac:dyDescent="0.2">
      <c r="A38" s="147"/>
      <c r="B38" s="153"/>
      <c r="C38" s="149">
        <v>10</v>
      </c>
      <c r="D38" s="150" t="s">
        <v>39</v>
      </c>
      <c r="E38" s="297"/>
      <c r="F38" s="151">
        <f>C38*E38</f>
        <v>0</v>
      </c>
    </row>
    <row r="39" spans="1:6" x14ac:dyDescent="0.2">
      <c r="A39" s="240"/>
      <c r="B39" s="154"/>
      <c r="C39" s="155"/>
      <c r="D39" s="76"/>
      <c r="E39" s="77"/>
      <c r="F39" s="77"/>
    </row>
    <row r="40" spans="1:6" x14ac:dyDescent="0.2">
      <c r="A40" s="241"/>
      <c r="B40" s="143"/>
      <c r="C40" s="144"/>
      <c r="D40" s="145"/>
      <c r="E40" s="146"/>
      <c r="F40" s="242"/>
    </row>
    <row r="41" spans="1:6" ht="38.25" x14ac:dyDescent="0.2">
      <c r="A41" s="147">
        <f>COUNT($A$11:A40)+1</f>
        <v>7</v>
      </c>
      <c r="B41" s="148" t="s">
        <v>46</v>
      </c>
      <c r="C41" s="149"/>
      <c r="D41" s="150"/>
      <c r="E41" s="151"/>
      <c r="F41" s="212"/>
    </row>
    <row r="42" spans="1:6" ht="63.75" x14ac:dyDescent="0.2">
      <c r="A42" s="147"/>
      <c r="B42" s="153" t="s">
        <v>47</v>
      </c>
      <c r="C42" s="149"/>
      <c r="D42" s="150"/>
      <c r="E42" s="151"/>
      <c r="F42" s="212"/>
    </row>
    <row r="43" spans="1:6" ht="14.25" x14ac:dyDescent="0.2">
      <c r="A43" s="147"/>
      <c r="B43" s="153"/>
      <c r="C43" s="149">
        <v>12</v>
      </c>
      <c r="D43" s="150" t="s">
        <v>39</v>
      </c>
      <c r="E43" s="297"/>
      <c r="F43" s="151">
        <f>C43*E43</f>
        <v>0</v>
      </c>
    </row>
    <row r="44" spans="1:6" x14ac:dyDescent="0.2">
      <c r="A44" s="240"/>
      <c r="B44" s="154"/>
      <c r="C44" s="155"/>
      <c r="D44" s="76"/>
      <c r="E44" s="77"/>
      <c r="F44" s="77"/>
    </row>
    <row r="45" spans="1:6" x14ac:dyDescent="0.2">
      <c r="A45" s="241"/>
      <c r="B45" s="143"/>
      <c r="C45" s="144"/>
      <c r="D45" s="145"/>
      <c r="E45" s="146"/>
      <c r="F45" s="242"/>
    </row>
    <row r="46" spans="1:6" x14ac:dyDescent="0.2">
      <c r="A46" s="147">
        <f>COUNT($A$11:A45)+1</f>
        <v>8</v>
      </c>
      <c r="B46" s="247" t="s">
        <v>48</v>
      </c>
      <c r="C46" s="149"/>
      <c r="D46" s="248"/>
      <c r="E46" s="249"/>
      <c r="F46" s="250"/>
    </row>
    <row r="47" spans="1:6" ht="76.5" x14ac:dyDescent="0.2">
      <c r="A47" s="147"/>
      <c r="B47" s="153" t="s">
        <v>49</v>
      </c>
      <c r="C47" s="149"/>
      <c r="D47" s="248"/>
      <c r="E47" s="249"/>
      <c r="F47" s="249"/>
    </row>
    <row r="48" spans="1:6" ht="14.25" x14ac:dyDescent="0.2">
      <c r="A48" s="147"/>
      <c r="B48" s="153"/>
      <c r="C48" s="149">
        <v>1</v>
      </c>
      <c r="D48" s="150" t="s">
        <v>33</v>
      </c>
      <c r="E48" s="297"/>
      <c r="F48" s="151">
        <f>E48*C48</f>
        <v>0</v>
      </c>
    </row>
    <row r="49" spans="1:6" x14ac:dyDescent="0.2">
      <c r="A49" s="240"/>
      <c r="B49" s="154"/>
      <c r="C49" s="155"/>
      <c r="D49" s="76"/>
      <c r="E49" s="77"/>
      <c r="F49" s="77"/>
    </row>
    <row r="50" spans="1:6" x14ac:dyDescent="0.2">
      <c r="A50" s="241"/>
      <c r="B50" s="143"/>
      <c r="C50" s="144"/>
      <c r="D50" s="145"/>
      <c r="E50" s="146"/>
      <c r="F50" s="242"/>
    </row>
    <row r="51" spans="1:6" x14ac:dyDescent="0.2">
      <c r="A51" s="147">
        <f>COUNT($A$11:A50)+1</f>
        <v>9</v>
      </c>
      <c r="B51" s="251" t="s">
        <v>50</v>
      </c>
      <c r="C51" s="149"/>
      <c r="D51" s="150"/>
      <c r="E51" s="151"/>
      <c r="F51" s="212"/>
    </row>
    <row r="52" spans="1:6" ht="76.5" x14ac:dyDescent="0.2">
      <c r="A52" s="147"/>
      <c r="B52" s="153" t="s">
        <v>51</v>
      </c>
      <c r="C52" s="149"/>
      <c r="D52" s="150"/>
      <c r="E52" s="151"/>
      <c r="F52" s="212"/>
    </row>
    <row r="53" spans="1:6" ht="14.25" x14ac:dyDescent="0.2">
      <c r="A53" s="147"/>
      <c r="B53" s="153"/>
      <c r="C53" s="149">
        <v>1</v>
      </c>
      <c r="D53" s="150" t="s">
        <v>33</v>
      </c>
      <c r="E53" s="297"/>
      <c r="F53" s="151">
        <f>E53*C53</f>
        <v>0</v>
      </c>
    </row>
    <row r="54" spans="1:6" x14ac:dyDescent="0.2">
      <c r="A54" s="240"/>
      <c r="B54" s="154"/>
      <c r="C54" s="155"/>
      <c r="D54" s="76"/>
      <c r="E54" s="77"/>
      <c r="F54" s="77"/>
    </row>
    <row r="55" spans="1:6" x14ac:dyDescent="0.2">
      <c r="A55" s="241"/>
      <c r="B55" s="143"/>
      <c r="C55" s="144"/>
      <c r="D55" s="145"/>
      <c r="E55" s="146"/>
      <c r="F55" s="146"/>
    </row>
    <row r="56" spans="1:6" x14ac:dyDescent="0.2">
      <c r="A56" s="147">
        <f>COUNT($A$11:A53)+1</f>
        <v>10</v>
      </c>
      <c r="B56" s="252" t="s">
        <v>52</v>
      </c>
      <c r="C56" s="149"/>
      <c r="D56" s="150"/>
      <c r="E56" s="151"/>
      <c r="F56" s="212"/>
    </row>
    <row r="57" spans="1:6" ht="51" x14ac:dyDescent="0.2">
      <c r="A57" s="147"/>
      <c r="B57" s="153" t="s">
        <v>53</v>
      </c>
      <c r="C57" s="149"/>
      <c r="D57" s="150"/>
      <c r="E57" s="151"/>
      <c r="F57" s="212"/>
    </row>
    <row r="58" spans="1:6" ht="14.25" x14ac:dyDescent="0.2">
      <c r="A58" s="147"/>
      <c r="B58" s="153"/>
      <c r="C58" s="149">
        <v>1</v>
      </c>
      <c r="D58" s="150" t="s">
        <v>33</v>
      </c>
      <c r="E58" s="297"/>
      <c r="F58" s="151">
        <f>E58*C58</f>
        <v>0</v>
      </c>
    </row>
    <row r="59" spans="1:6" x14ac:dyDescent="0.2">
      <c r="A59" s="240"/>
      <c r="B59" s="154"/>
      <c r="C59" s="155"/>
      <c r="D59" s="76"/>
      <c r="E59" s="77"/>
      <c r="F59" s="77"/>
    </row>
    <row r="60" spans="1:6" x14ac:dyDescent="0.2">
      <c r="A60" s="241"/>
      <c r="B60" s="143"/>
      <c r="C60" s="144"/>
      <c r="D60" s="145"/>
      <c r="E60" s="146"/>
      <c r="F60" s="242"/>
    </row>
    <row r="61" spans="1:6" x14ac:dyDescent="0.2">
      <c r="A61" s="147">
        <f>COUNT($A$11:A60)+1</f>
        <v>11</v>
      </c>
      <c r="B61" s="253" t="s">
        <v>54</v>
      </c>
      <c r="C61" s="149"/>
      <c r="D61" s="150"/>
      <c r="E61" s="151"/>
      <c r="F61" s="212"/>
    </row>
    <row r="62" spans="1:6" ht="76.5" x14ac:dyDescent="0.2">
      <c r="A62" s="147"/>
      <c r="B62" s="153" t="s">
        <v>55</v>
      </c>
      <c r="C62" s="149"/>
      <c r="D62" s="150"/>
      <c r="E62" s="151"/>
      <c r="F62" s="212"/>
    </row>
    <row r="63" spans="1:6" ht="14.25" x14ac:dyDescent="0.2">
      <c r="A63" s="147"/>
      <c r="B63" s="254"/>
      <c r="C63" s="149">
        <v>1</v>
      </c>
      <c r="D63" s="150" t="s">
        <v>33</v>
      </c>
      <c r="E63" s="297"/>
      <c r="F63" s="151">
        <f>E63*C63</f>
        <v>0</v>
      </c>
    </row>
    <row r="64" spans="1:6" x14ac:dyDescent="0.2">
      <c r="A64" s="240"/>
      <c r="B64" s="255"/>
      <c r="C64" s="155"/>
      <c r="D64" s="76"/>
      <c r="E64" s="77"/>
      <c r="F64" s="77"/>
    </row>
    <row r="65" spans="1:6" x14ac:dyDescent="0.2">
      <c r="A65" s="100"/>
      <c r="B65" s="143"/>
      <c r="C65" s="144"/>
      <c r="D65" s="145"/>
      <c r="E65" s="146"/>
      <c r="F65" s="146"/>
    </row>
    <row r="66" spans="1:6" x14ac:dyDescent="0.2">
      <c r="A66" s="147">
        <f>COUNT($A$11:A65)+1</f>
        <v>12</v>
      </c>
      <c r="B66" s="148" t="s">
        <v>241</v>
      </c>
      <c r="C66" s="149"/>
      <c r="D66" s="150"/>
      <c r="E66" s="151"/>
      <c r="F66" s="212"/>
    </row>
    <row r="67" spans="1:6" ht="114.75" x14ac:dyDescent="0.2">
      <c r="A67" s="152"/>
      <c r="B67" s="153" t="s">
        <v>242</v>
      </c>
      <c r="C67" s="149"/>
      <c r="D67" s="150"/>
      <c r="E67" s="151"/>
      <c r="F67" s="212"/>
    </row>
    <row r="68" spans="1:6" ht="14.25" x14ac:dyDescent="0.2">
      <c r="A68" s="152"/>
      <c r="B68" s="153"/>
      <c r="C68" s="149">
        <v>5</v>
      </c>
      <c r="D68" s="150" t="s">
        <v>39</v>
      </c>
      <c r="E68" s="297"/>
      <c r="F68" s="151">
        <f>C68*E68</f>
        <v>0</v>
      </c>
    </row>
    <row r="69" spans="1:6" x14ac:dyDescent="0.2">
      <c r="A69" s="99"/>
      <c r="B69" s="154"/>
      <c r="C69" s="155"/>
      <c r="D69" s="76"/>
      <c r="E69" s="77"/>
      <c r="F69" s="77"/>
    </row>
    <row r="70" spans="1:6" x14ac:dyDescent="0.2">
      <c r="A70" s="100"/>
      <c r="B70" s="65"/>
      <c r="C70" s="144"/>
      <c r="D70" s="145"/>
      <c r="E70" s="146"/>
      <c r="F70" s="146"/>
    </row>
    <row r="71" spans="1:6" x14ac:dyDescent="0.2">
      <c r="A71" s="147">
        <f>COUNT($A$11:A70)+1</f>
        <v>13</v>
      </c>
      <c r="B71" s="148" t="s">
        <v>19</v>
      </c>
      <c r="C71" s="149"/>
      <c r="D71" s="150"/>
      <c r="E71" s="151"/>
      <c r="F71" s="151"/>
    </row>
    <row r="72" spans="1:6" ht="25.5" x14ac:dyDescent="0.2">
      <c r="A72" s="152"/>
      <c r="B72" s="153" t="s">
        <v>18</v>
      </c>
      <c r="C72" s="149"/>
      <c r="D72" s="150"/>
      <c r="E72" s="151"/>
      <c r="F72" s="212"/>
    </row>
    <row r="73" spans="1:6" ht="14.25" x14ac:dyDescent="0.2">
      <c r="A73" s="152"/>
      <c r="B73" s="153"/>
      <c r="C73" s="149">
        <v>10</v>
      </c>
      <c r="D73" s="150" t="s">
        <v>39</v>
      </c>
      <c r="E73" s="297"/>
      <c r="F73" s="151">
        <f>C73*E73</f>
        <v>0</v>
      </c>
    </row>
    <row r="74" spans="1:6" x14ac:dyDescent="0.2">
      <c r="A74" s="99"/>
      <c r="B74" s="154"/>
      <c r="C74" s="155"/>
      <c r="D74" s="76"/>
      <c r="E74" s="77"/>
      <c r="F74" s="77"/>
    </row>
    <row r="75" spans="1:6" x14ac:dyDescent="0.2">
      <c r="A75" s="100"/>
      <c r="B75" s="143"/>
      <c r="C75" s="144"/>
      <c r="D75" s="145"/>
      <c r="E75" s="146"/>
      <c r="F75" s="146"/>
    </row>
    <row r="76" spans="1:6" x14ac:dyDescent="0.2">
      <c r="A76" s="147">
        <f>COUNT($A$11:A75)+1</f>
        <v>14</v>
      </c>
      <c r="B76" s="148" t="s">
        <v>76</v>
      </c>
      <c r="C76" s="149"/>
      <c r="D76" s="150"/>
      <c r="E76" s="151"/>
      <c r="F76" s="212"/>
    </row>
    <row r="77" spans="1:6" ht="38.25" x14ac:dyDescent="0.2">
      <c r="A77" s="152"/>
      <c r="B77" s="153" t="s">
        <v>243</v>
      </c>
      <c r="C77" s="149"/>
      <c r="D77" s="150"/>
      <c r="E77" s="151"/>
      <c r="F77" s="212"/>
    </row>
    <row r="78" spans="1:6" ht="14.25" x14ac:dyDescent="0.2">
      <c r="A78" s="152"/>
      <c r="B78" s="153" t="s">
        <v>28</v>
      </c>
      <c r="C78" s="149">
        <v>15</v>
      </c>
      <c r="D78" s="150" t="s">
        <v>38</v>
      </c>
      <c r="E78" s="297"/>
      <c r="F78" s="151">
        <f>C78*E78</f>
        <v>0</v>
      </c>
    </row>
    <row r="79" spans="1:6" ht="14.25" x14ac:dyDescent="0.2">
      <c r="A79" s="152"/>
      <c r="B79" s="153" t="s">
        <v>29</v>
      </c>
      <c r="C79" s="149">
        <v>6</v>
      </c>
      <c r="D79" s="150" t="s">
        <v>38</v>
      </c>
      <c r="E79" s="297"/>
      <c r="F79" s="151">
        <f>C79*E79</f>
        <v>0</v>
      </c>
    </row>
    <row r="80" spans="1:6" x14ac:dyDescent="0.2">
      <c r="A80" s="99"/>
      <c r="B80" s="154"/>
      <c r="C80" s="155"/>
      <c r="D80" s="76"/>
      <c r="E80" s="77"/>
      <c r="F80" s="77"/>
    </row>
    <row r="81" spans="1:6" x14ac:dyDescent="0.2">
      <c r="A81" s="100"/>
      <c r="B81" s="143"/>
      <c r="C81" s="144"/>
      <c r="D81" s="145"/>
      <c r="E81" s="146"/>
      <c r="F81" s="146"/>
    </row>
    <row r="82" spans="1:6" x14ac:dyDescent="0.2">
      <c r="A82" s="147">
        <f>COUNT($A$11:A81)+1</f>
        <v>15</v>
      </c>
      <c r="B82" s="148" t="s">
        <v>244</v>
      </c>
      <c r="C82" s="149"/>
      <c r="D82" s="150"/>
      <c r="E82" s="151"/>
      <c r="F82" s="151"/>
    </row>
    <row r="83" spans="1:6" ht="51" x14ac:dyDescent="0.2">
      <c r="A83" s="152"/>
      <c r="B83" s="153" t="s">
        <v>245</v>
      </c>
      <c r="C83" s="149"/>
      <c r="D83" s="150"/>
      <c r="E83" s="151"/>
      <c r="F83" s="151"/>
    </row>
    <row r="84" spans="1:6" ht="14.25" x14ac:dyDescent="0.2">
      <c r="A84" s="152"/>
      <c r="B84" s="153" t="s">
        <v>29</v>
      </c>
      <c r="C84" s="149">
        <v>1</v>
      </c>
      <c r="D84" s="150" t="s">
        <v>38</v>
      </c>
      <c r="E84" s="297"/>
      <c r="F84" s="151">
        <f>C84*E84</f>
        <v>0</v>
      </c>
    </row>
    <row r="85" spans="1:6" x14ac:dyDescent="0.2">
      <c r="A85" s="99"/>
      <c r="B85" s="154"/>
      <c r="C85" s="155"/>
      <c r="D85" s="76"/>
      <c r="E85" s="77"/>
      <c r="F85" s="77"/>
    </row>
    <row r="86" spans="1:6" x14ac:dyDescent="0.2">
      <c r="A86" s="100"/>
      <c r="B86" s="143"/>
      <c r="C86" s="144"/>
      <c r="D86" s="145"/>
      <c r="E86" s="146"/>
      <c r="F86" s="146"/>
    </row>
    <row r="87" spans="1:6" x14ac:dyDescent="0.2">
      <c r="A87" s="147">
        <f>COUNT($A$11:A86)+1</f>
        <v>16</v>
      </c>
      <c r="B87" s="148" t="s">
        <v>85</v>
      </c>
      <c r="C87" s="149"/>
      <c r="D87" s="150"/>
      <c r="E87" s="151"/>
      <c r="F87" s="212"/>
    </row>
    <row r="88" spans="1:6" ht="51" x14ac:dyDescent="0.2">
      <c r="A88" s="152"/>
      <c r="B88" s="153" t="s">
        <v>103</v>
      </c>
      <c r="C88" s="149"/>
      <c r="D88" s="150"/>
      <c r="E88" s="151"/>
      <c r="F88" s="212"/>
    </row>
    <row r="89" spans="1:6" ht="14.25" x14ac:dyDescent="0.2">
      <c r="A89" s="152"/>
      <c r="B89" s="153"/>
      <c r="C89" s="149">
        <v>1</v>
      </c>
      <c r="D89" s="150" t="s">
        <v>38</v>
      </c>
      <c r="E89" s="297"/>
      <c r="F89" s="151">
        <f>C89*E89</f>
        <v>0</v>
      </c>
    </row>
    <row r="90" spans="1:6" x14ac:dyDescent="0.2">
      <c r="A90" s="99"/>
      <c r="B90" s="154"/>
      <c r="C90" s="155"/>
      <c r="D90" s="76"/>
      <c r="E90" s="77"/>
      <c r="F90" s="77"/>
    </row>
    <row r="91" spans="1:6" x14ac:dyDescent="0.2">
      <c r="A91" s="100"/>
      <c r="B91" s="143"/>
      <c r="C91" s="144"/>
      <c r="D91" s="145"/>
      <c r="E91" s="146"/>
      <c r="F91" s="146"/>
    </row>
    <row r="92" spans="1:6" x14ac:dyDescent="0.2">
      <c r="A92" s="147">
        <f>COUNT($A$11:A91)+1</f>
        <v>17</v>
      </c>
      <c r="B92" s="252" t="s">
        <v>246</v>
      </c>
      <c r="C92" s="149"/>
      <c r="D92" s="150"/>
      <c r="E92" s="151"/>
      <c r="F92" s="151"/>
    </row>
    <row r="93" spans="1:6" ht="25.5" x14ac:dyDescent="0.2">
      <c r="A93" s="152"/>
      <c r="B93" s="153" t="s">
        <v>247</v>
      </c>
      <c r="C93" s="149"/>
      <c r="D93" s="150"/>
      <c r="E93" s="151"/>
      <c r="F93" s="151"/>
    </row>
    <row r="94" spans="1:6" ht="14.25" x14ac:dyDescent="0.2">
      <c r="A94" s="152"/>
      <c r="B94" s="153"/>
      <c r="C94" s="149">
        <v>1</v>
      </c>
      <c r="D94" s="150" t="s">
        <v>38</v>
      </c>
      <c r="E94" s="297"/>
      <c r="F94" s="151">
        <f t="shared" ref="F94" si="0">C94*E94</f>
        <v>0</v>
      </c>
    </row>
    <row r="95" spans="1:6" x14ac:dyDescent="0.2">
      <c r="A95" s="99"/>
      <c r="B95" s="154"/>
      <c r="C95" s="155"/>
      <c r="D95" s="76"/>
      <c r="E95" s="77"/>
      <c r="F95" s="77"/>
    </row>
    <row r="96" spans="1:6" x14ac:dyDescent="0.2">
      <c r="A96" s="100"/>
      <c r="B96" s="143"/>
      <c r="C96" s="144"/>
      <c r="D96" s="145"/>
      <c r="E96" s="146"/>
      <c r="F96" s="146"/>
    </row>
    <row r="97" spans="1:6" x14ac:dyDescent="0.2">
      <c r="A97" s="147">
        <f>COUNT($A$11:A96)+1</f>
        <v>18</v>
      </c>
      <c r="B97" s="148" t="s">
        <v>248</v>
      </c>
      <c r="C97" s="149"/>
      <c r="D97" s="150"/>
      <c r="E97" s="151"/>
      <c r="F97" s="151"/>
    </row>
    <row r="98" spans="1:6" ht="51" x14ac:dyDescent="0.2">
      <c r="A98" s="152"/>
      <c r="B98" s="153" t="s">
        <v>105</v>
      </c>
      <c r="C98" s="149"/>
      <c r="D98" s="150"/>
      <c r="E98" s="151"/>
      <c r="F98" s="151"/>
    </row>
    <row r="99" spans="1:6" ht="14.25" x14ac:dyDescent="0.2">
      <c r="A99" s="152"/>
      <c r="B99" s="153"/>
      <c r="C99" s="149">
        <v>6</v>
      </c>
      <c r="D99" s="150" t="s">
        <v>38</v>
      </c>
      <c r="E99" s="297"/>
      <c r="F99" s="151">
        <f>C99*E99</f>
        <v>0</v>
      </c>
    </row>
    <row r="100" spans="1:6" x14ac:dyDescent="0.2">
      <c r="A100" s="99"/>
      <c r="B100" s="154"/>
      <c r="C100" s="155"/>
      <c r="D100" s="76"/>
      <c r="E100" s="77"/>
      <c r="F100" s="77"/>
    </row>
    <row r="101" spans="1:6" x14ac:dyDescent="0.2">
      <c r="A101" s="100"/>
      <c r="B101" s="143"/>
      <c r="C101" s="144"/>
      <c r="D101" s="145"/>
      <c r="E101" s="146"/>
      <c r="F101" s="146"/>
    </row>
    <row r="102" spans="1:6" x14ac:dyDescent="0.2">
      <c r="A102" s="147">
        <f>COUNT($A$11:A101)+1</f>
        <v>19</v>
      </c>
      <c r="B102" s="148" t="s">
        <v>249</v>
      </c>
      <c r="C102" s="149"/>
      <c r="D102" s="150"/>
      <c r="E102" s="151"/>
      <c r="F102" s="151"/>
    </row>
    <row r="103" spans="1:6" ht="63.75" x14ac:dyDescent="0.2">
      <c r="A103" s="152"/>
      <c r="B103" s="153" t="s">
        <v>250</v>
      </c>
      <c r="C103" s="149"/>
      <c r="D103" s="150"/>
      <c r="E103" s="151"/>
      <c r="F103" s="151"/>
    </row>
    <row r="104" spans="1:6" ht="14.25" x14ac:dyDescent="0.2">
      <c r="A104" s="152"/>
      <c r="B104" s="153"/>
      <c r="C104" s="149">
        <v>2</v>
      </c>
      <c r="D104" s="150" t="s">
        <v>38</v>
      </c>
      <c r="E104" s="297"/>
      <c r="F104" s="151">
        <f>C104*E104</f>
        <v>0</v>
      </c>
    </row>
    <row r="105" spans="1:6" x14ac:dyDescent="0.2">
      <c r="A105" s="99"/>
      <c r="B105" s="154"/>
      <c r="C105" s="155"/>
      <c r="D105" s="76"/>
      <c r="E105" s="77"/>
      <c r="F105" s="77"/>
    </row>
    <row r="106" spans="1:6" x14ac:dyDescent="0.2">
      <c r="A106" s="100"/>
      <c r="B106" s="143"/>
      <c r="C106" s="144"/>
      <c r="D106" s="145"/>
      <c r="E106" s="146"/>
      <c r="F106" s="146"/>
    </row>
    <row r="107" spans="1:6" x14ac:dyDescent="0.2">
      <c r="A107" s="147">
        <f>COUNT($A$11:A106)+1</f>
        <v>20</v>
      </c>
      <c r="B107" s="148" t="s">
        <v>77</v>
      </c>
      <c r="C107" s="149"/>
      <c r="D107" s="150"/>
      <c r="E107" s="151"/>
      <c r="F107" s="151"/>
    </row>
    <row r="108" spans="1:6" ht="89.25" x14ac:dyDescent="0.2">
      <c r="A108" s="152"/>
      <c r="B108" s="153" t="s">
        <v>92</v>
      </c>
      <c r="C108" s="149"/>
      <c r="D108" s="150"/>
      <c r="E108" s="151"/>
      <c r="F108" s="151"/>
    </row>
    <row r="109" spans="1:6" ht="14.25" x14ac:dyDescent="0.2">
      <c r="A109" s="152"/>
      <c r="B109" s="153"/>
      <c r="C109" s="149">
        <v>8</v>
      </c>
      <c r="D109" s="150" t="s">
        <v>38</v>
      </c>
      <c r="E109" s="297"/>
      <c r="F109" s="151">
        <f>C109*E109</f>
        <v>0</v>
      </c>
    </row>
    <row r="110" spans="1:6" x14ac:dyDescent="0.2">
      <c r="A110" s="99"/>
      <c r="B110" s="154"/>
      <c r="C110" s="155"/>
      <c r="D110" s="76"/>
      <c r="E110" s="77"/>
      <c r="F110" s="77"/>
    </row>
    <row r="111" spans="1:6" x14ac:dyDescent="0.2">
      <c r="A111" s="100"/>
      <c r="B111" s="143"/>
      <c r="C111" s="144"/>
      <c r="D111" s="145"/>
      <c r="E111" s="146"/>
      <c r="F111" s="146"/>
    </row>
    <row r="112" spans="1:6" x14ac:dyDescent="0.2">
      <c r="A112" s="147">
        <f>COUNT($A$11:A111)+1</f>
        <v>21</v>
      </c>
      <c r="B112" s="148" t="s">
        <v>78</v>
      </c>
      <c r="C112" s="149"/>
      <c r="D112" s="150"/>
      <c r="E112" s="151"/>
      <c r="F112" s="212"/>
    </row>
    <row r="113" spans="1:6" ht="63.75" x14ac:dyDescent="0.2">
      <c r="A113" s="152"/>
      <c r="B113" s="153" t="s">
        <v>93</v>
      </c>
      <c r="C113" s="149"/>
      <c r="D113" s="150"/>
      <c r="E113" s="151"/>
      <c r="F113" s="212"/>
    </row>
    <row r="114" spans="1:6" ht="14.25" x14ac:dyDescent="0.2">
      <c r="A114" s="152"/>
      <c r="B114" s="153"/>
      <c r="C114" s="149">
        <v>6</v>
      </c>
      <c r="D114" s="150" t="s">
        <v>38</v>
      </c>
      <c r="E114" s="297"/>
      <c r="F114" s="151">
        <f>C114*E114</f>
        <v>0</v>
      </c>
    </row>
    <row r="115" spans="1:6" x14ac:dyDescent="0.2">
      <c r="A115" s="99"/>
      <c r="B115" s="154"/>
      <c r="C115" s="155"/>
      <c r="D115" s="76"/>
      <c r="E115" s="77"/>
      <c r="F115" s="77"/>
    </row>
    <row r="116" spans="1:6" x14ac:dyDescent="0.2">
      <c r="A116" s="100"/>
      <c r="B116" s="143"/>
      <c r="C116" s="144"/>
      <c r="D116" s="145"/>
      <c r="E116" s="146"/>
      <c r="F116" s="146"/>
    </row>
    <row r="117" spans="1:6" x14ac:dyDescent="0.2">
      <c r="A117" s="147">
        <f>COUNT($A$11:A116)+1</f>
        <v>22</v>
      </c>
      <c r="B117" s="148" t="s">
        <v>251</v>
      </c>
      <c r="C117" s="149"/>
      <c r="D117" s="150"/>
      <c r="E117" s="151"/>
      <c r="F117" s="212"/>
    </row>
    <row r="118" spans="1:6" ht="38.25" x14ac:dyDescent="0.2">
      <c r="A118" s="152"/>
      <c r="B118" s="153" t="s">
        <v>252</v>
      </c>
      <c r="C118" s="149"/>
      <c r="D118" s="150"/>
      <c r="E118" s="151"/>
      <c r="F118" s="212"/>
    </row>
    <row r="119" spans="1:6" ht="14.25" x14ac:dyDescent="0.2">
      <c r="A119" s="152"/>
      <c r="B119" s="153"/>
      <c r="C119" s="149">
        <v>1</v>
      </c>
      <c r="D119" s="150" t="s">
        <v>38</v>
      </c>
      <c r="E119" s="297"/>
      <c r="F119" s="151">
        <f>C119*E119</f>
        <v>0</v>
      </c>
    </row>
    <row r="120" spans="1:6" x14ac:dyDescent="0.2">
      <c r="A120" s="99"/>
      <c r="B120" s="154"/>
      <c r="C120" s="155"/>
      <c r="D120" s="76"/>
      <c r="E120" s="77"/>
      <c r="F120" s="77"/>
    </row>
    <row r="121" spans="1:6" x14ac:dyDescent="0.2">
      <c r="A121" s="100"/>
      <c r="B121" s="65"/>
      <c r="C121" s="144"/>
      <c r="D121" s="260"/>
      <c r="E121" s="31"/>
      <c r="F121" s="31"/>
    </row>
    <row r="122" spans="1:6" x14ac:dyDescent="0.2">
      <c r="A122" s="147">
        <f>COUNT($A$11:A121)+1</f>
        <v>23</v>
      </c>
      <c r="B122" s="148" t="s">
        <v>21</v>
      </c>
      <c r="C122" s="149"/>
      <c r="D122" s="150"/>
      <c r="E122" s="151"/>
      <c r="F122" s="151"/>
    </row>
    <row r="123" spans="1:6" ht="38.25" x14ac:dyDescent="0.2">
      <c r="A123" s="152"/>
      <c r="B123" s="153" t="s">
        <v>20</v>
      </c>
      <c r="C123" s="149"/>
      <c r="D123" s="150"/>
      <c r="E123" s="151"/>
      <c r="F123" s="212"/>
    </row>
    <row r="124" spans="1:6" ht="14.25" x14ac:dyDescent="0.2">
      <c r="A124" s="152"/>
      <c r="B124" s="153"/>
      <c r="C124" s="149">
        <v>20</v>
      </c>
      <c r="D124" s="150" t="s">
        <v>38</v>
      </c>
      <c r="E124" s="297"/>
      <c r="F124" s="151">
        <f>C124*E124</f>
        <v>0</v>
      </c>
    </row>
    <row r="125" spans="1:6" x14ac:dyDescent="0.2">
      <c r="A125" s="99"/>
      <c r="B125" s="154"/>
      <c r="C125" s="155"/>
      <c r="D125" s="76"/>
      <c r="E125" s="77"/>
      <c r="F125" s="77"/>
    </row>
    <row r="126" spans="1:6" x14ac:dyDescent="0.2">
      <c r="A126" s="100"/>
      <c r="B126" s="143"/>
      <c r="C126" s="144"/>
      <c r="D126" s="145"/>
      <c r="E126" s="146"/>
      <c r="F126" s="146"/>
    </row>
    <row r="127" spans="1:6" x14ac:dyDescent="0.2">
      <c r="A127" s="147">
        <f>COUNT($A$11:A126)+1</f>
        <v>24</v>
      </c>
      <c r="B127" s="148" t="s">
        <v>22</v>
      </c>
      <c r="C127" s="149"/>
      <c r="D127" s="150"/>
      <c r="E127" s="151"/>
      <c r="F127" s="151"/>
    </row>
    <row r="128" spans="1:6" ht="25.5" x14ac:dyDescent="0.2">
      <c r="A128" s="152"/>
      <c r="B128" s="153" t="s">
        <v>107</v>
      </c>
      <c r="C128" s="149"/>
      <c r="D128" s="150"/>
      <c r="E128" s="151"/>
      <c r="F128" s="212"/>
    </row>
    <row r="129" spans="1:6" ht="14.25" x14ac:dyDescent="0.2">
      <c r="A129" s="152"/>
      <c r="B129" s="153"/>
      <c r="C129" s="149">
        <v>14</v>
      </c>
      <c r="D129" s="150" t="s">
        <v>33</v>
      </c>
      <c r="E129" s="297"/>
      <c r="F129" s="151">
        <f>C129*E129</f>
        <v>0</v>
      </c>
    </row>
    <row r="130" spans="1:6" x14ac:dyDescent="0.2">
      <c r="A130" s="99"/>
      <c r="B130" s="154"/>
      <c r="C130" s="155"/>
      <c r="D130" s="76"/>
      <c r="E130" s="77"/>
      <c r="F130" s="77"/>
    </row>
    <row r="131" spans="1:6" x14ac:dyDescent="0.2">
      <c r="A131" s="100"/>
      <c r="B131" s="143"/>
      <c r="C131" s="144"/>
      <c r="D131" s="145"/>
      <c r="E131" s="146"/>
      <c r="F131" s="146"/>
    </row>
    <row r="132" spans="1:6" x14ac:dyDescent="0.2">
      <c r="A132" s="147">
        <f>COUNT($A$11:A131)+1</f>
        <v>25</v>
      </c>
      <c r="B132" s="148" t="s">
        <v>142</v>
      </c>
      <c r="C132" s="149"/>
      <c r="D132" s="150"/>
      <c r="E132" s="151"/>
      <c r="F132" s="151"/>
    </row>
    <row r="133" spans="1:6" ht="89.25" x14ac:dyDescent="0.2">
      <c r="A133" s="152"/>
      <c r="B133" s="153" t="s">
        <v>253</v>
      </c>
      <c r="C133" s="149"/>
      <c r="D133" s="150"/>
      <c r="E133" s="151"/>
      <c r="F133" s="151"/>
    </row>
    <row r="134" spans="1:6" ht="14.25" x14ac:dyDescent="0.2">
      <c r="A134" s="152"/>
      <c r="B134" s="148" t="s">
        <v>254</v>
      </c>
      <c r="C134" s="149">
        <v>7</v>
      </c>
      <c r="D134" s="150" t="s">
        <v>33</v>
      </c>
      <c r="E134" s="297"/>
      <c r="F134" s="151">
        <f t="shared" ref="F134" si="1">C134*E134</f>
        <v>0</v>
      </c>
    </row>
    <row r="135" spans="1:6" x14ac:dyDescent="0.2">
      <c r="A135" s="99"/>
      <c r="B135" s="154"/>
      <c r="C135" s="155"/>
      <c r="D135" s="76"/>
      <c r="E135" s="77"/>
      <c r="F135" s="77"/>
    </row>
    <row r="136" spans="1:6" x14ac:dyDescent="0.2">
      <c r="A136" s="100"/>
      <c r="B136" s="143"/>
      <c r="C136" s="144"/>
      <c r="D136" s="145"/>
      <c r="E136" s="146"/>
      <c r="F136" s="146"/>
    </row>
    <row r="137" spans="1:6" ht="25.5" x14ac:dyDescent="0.2">
      <c r="A137" s="147">
        <f>COUNT($A$11:A136)+1</f>
        <v>26</v>
      </c>
      <c r="B137" s="148" t="s">
        <v>258</v>
      </c>
      <c r="C137" s="149"/>
      <c r="D137" s="150"/>
      <c r="E137" s="151"/>
      <c r="F137" s="151"/>
    </row>
    <row r="138" spans="1:6" ht="51" x14ac:dyDescent="0.2">
      <c r="A138" s="152"/>
      <c r="B138" s="153" t="s">
        <v>259</v>
      </c>
      <c r="C138" s="149"/>
      <c r="D138" s="150"/>
      <c r="E138" s="151"/>
      <c r="F138" s="151"/>
    </row>
    <row r="139" spans="1:6" ht="25.5" x14ac:dyDescent="0.2">
      <c r="A139" s="152"/>
      <c r="B139" s="153" t="s">
        <v>260</v>
      </c>
      <c r="C139" s="149">
        <v>5</v>
      </c>
      <c r="D139" s="150" t="s">
        <v>1</v>
      </c>
      <c r="E139" s="297"/>
      <c r="F139" s="151">
        <f t="shared" ref="F139" si="2">C139*E139</f>
        <v>0</v>
      </c>
    </row>
    <row r="140" spans="1:6" x14ac:dyDescent="0.2">
      <c r="A140" s="99"/>
      <c r="B140" s="154"/>
      <c r="C140" s="155"/>
      <c r="D140" s="76"/>
      <c r="E140" s="77"/>
      <c r="F140" s="77"/>
    </row>
    <row r="141" spans="1:6" x14ac:dyDescent="0.2">
      <c r="A141" s="100"/>
      <c r="B141" s="143"/>
      <c r="C141" s="144"/>
      <c r="D141" s="145"/>
      <c r="E141" s="146"/>
      <c r="F141" s="146"/>
    </row>
    <row r="142" spans="1:6" x14ac:dyDescent="0.2">
      <c r="A142" s="147">
        <f>COUNT($A$11:A141)+1</f>
        <v>27</v>
      </c>
      <c r="B142" s="148" t="s">
        <v>109</v>
      </c>
      <c r="C142" s="149"/>
      <c r="D142" s="150"/>
      <c r="E142" s="151"/>
      <c r="F142" s="151"/>
    </row>
    <row r="143" spans="1:6" ht="38.25" x14ac:dyDescent="0.2">
      <c r="A143" s="152"/>
      <c r="B143" s="153" t="s">
        <v>110</v>
      </c>
      <c r="C143" s="149"/>
      <c r="D143" s="150"/>
      <c r="E143" s="151"/>
      <c r="F143" s="151"/>
    </row>
    <row r="144" spans="1:6" x14ac:dyDescent="0.2">
      <c r="A144" s="152"/>
      <c r="B144" s="148"/>
      <c r="C144" s="149">
        <v>4</v>
      </c>
      <c r="D144" s="150" t="s">
        <v>1</v>
      </c>
      <c r="E144" s="297"/>
      <c r="F144" s="151">
        <f>C144*E144</f>
        <v>0</v>
      </c>
    </row>
    <row r="145" spans="1:6" x14ac:dyDescent="0.2">
      <c r="A145" s="99"/>
      <c r="B145" s="154"/>
      <c r="C145" s="155"/>
      <c r="D145" s="76"/>
      <c r="E145" s="77"/>
      <c r="F145" s="77"/>
    </row>
    <row r="146" spans="1:6" x14ac:dyDescent="0.2">
      <c r="A146" s="100"/>
      <c r="B146" s="143"/>
      <c r="C146" s="144"/>
      <c r="D146" s="145"/>
      <c r="E146" s="146"/>
      <c r="F146" s="146"/>
    </row>
    <row r="147" spans="1:6" x14ac:dyDescent="0.2">
      <c r="A147" s="147">
        <f>COUNT($A$9:A146)+1</f>
        <v>28</v>
      </c>
      <c r="B147" s="148" t="s">
        <v>111</v>
      </c>
      <c r="C147" s="149"/>
      <c r="D147" s="150"/>
      <c r="E147" s="151"/>
      <c r="F147" s="151"/>
    </row>
    <row r="148" spans="1:6" ht="76.5" x14ac:dyDescent="0.2">
      <c r="A148" s="152"/>
      <c r="B148" s="153" t="s">
        <v>268</v>
      </c>
      <c r="C148" s="149"/>
      <c r="D148" s="150"/>
      <c r="E148" s="151"/>
      <c r="F148" s="151"/>
    </row>
    <row r="149" spans="1:6" ht="14.25" x14ac:dyDescent="0.2">
      <c r="A149" s="152"/>
      <c r="B149" s="148"/>
      <c r="C149" s="149">
        <v>15</v>
      </c>
      <c r="D149" s="150" t="s">
        <v>33</v>
      </c>
      <c r="E149" s="297"/>
      <c r="F149" s="151">
        <f>C149*E149</f>
        <v>0</v>
      </c>
    </row>
    <row r="150" spans="1:6" x14ac:dyDescent="0.2">
      <c r="A150" s="99"/>
      <c r="B150" s="154"/>
      <c r="C150" s="155"/>
      <c r="D150" s="76"/>
      <c r="E150" s="77"/>
      <c r="F150" s="77"/>
    </row>
    <row r="151" spans="1:6" x14ac:dyDescent="0.2">
      <c r="A151" s="100"/>
      <c r="B151" s="143"/>
      <c r="C151" s="144"/>
      <c r="D151" s="145"/>
      <c r="E151" s="146"/>
      <c r="F151" s="146"/>
    </row>
    <row r="152" spans="1:6" x14ac:dyDescent="0.2">
      <c r="A152" s="147">
        <f>COUNT($A$9:A151)+1</f>
        <v>29</v>
      </c>
      <c r="B152" s="148" t="s">
        <v>112</v>
      </c>
      <c r="C152" s="149"/>
      <c r="D152" s="150"/>
      <c r="E152" s="151"/>
      <c r="F152" s="151"/>
    </row>
    <row r="153" spans="1:6" ht="38.25" x14ac:dyDescent="0.2">
      <c r="A153" s="152"/>
      <c r="B153" s="153" t="s">
        <v>113</v>
      </c>
      <c r="C153" s="149"/>
      <c r="D153" s="150"/>
      <c r="E153" s="151"/>
      <c r="F153" s="151"/>
    </row>
    <row r="154" spans="1:6" ht="14.25" x14ac:dyDescent="0.2">
      <c r="A154" s="152"/>
      <c r="B154" s="148"/>
      <c r="C154" s="149">
        <v>12</v>
      </c>
      <c r="D154" s="150" t="s">
        <v>33</v>
      </c>
      <c r="E154" s="297"/>
      <c r="F154" s="151">
        <f>C154*E154</f>
        <v>0</v>
      </c>
    </row>
    <row r="155" spans="1:6" x14ac:dyDescent="0.2">
      <c r="A155" s="99"/>
      <c r="B155" s="154"/>
      <c r="C155" s="155"/>
      <c r="D155" s="76"/>
      <c r="E155" s="77"/>
      <c r="F155" s="77"/>
    </row>
    <row r="156" spans="1:6" x14ac:dyDescent="0.2">
      <c r="A156" s="100"/>
      <c r="B156" s="143"/>
      <c r="C156" s="144"/>
      <c r="D156" s="145"/>
      <c r="E156" s="146"/>
      <c r="F156" s="146"/>
    </row>
    <row r="157" spans="1:6" x14ac:dyDescent="0.2">
      <c r="A157" s="147">
        <f>COUNT($A$9:A156)+1</f>
        <v>30</v>
      </c>
      <c r="B157" s="148" t="s">
        <v>116</v>
      </c>
      <c r="C157" s="149"/>
      <c r="D157" s="150"/>
      <c r="E157" s="151"/>
      <c r="F157" s="151"/>
    </row>
    <row r="158" spans="1:6" ht="63.75" x14ac:dyDescent="0.2">
      <c r="A158" s="152"/>
      <c r="B158" s="153" t="s">
        <v>117</v>
      </c>
      <c r="C158" s="149"/>
      <c r="D158" s="150"/>
      <c r="E158" s="151"/>
      <c r="F158" s="151"/>
    </row>
    <row r="159" spans="1:6" ht="14.25" x14ac:dyDescent="0.2">
      <c r="A159" s="152"/>
      <c r="B159" s="148"/>
      <c r="C159" s="149">
        <v>0.5</v>
      </c>
      <c r="D159" s="150" t="s">
        <v>38</v>
      </c>
      <c r="E159" s="297"/>
      <c r="F159" s="151">
        <f>C159*E159</f>
        <v>0</v>
      </c>
    </row>
    <row r="160" spans="1:6" x14ac:dyDescent="0.2">
      <c r="A160" s="99"/>
      <c r="B160" s="154"/>
      <c r="C160" s="155"/>
      <c r="D160" s="76"/>
      <c r="E160" s="77"/>
      <c r="F160" s="77"/>
    </row>
    <row r="161" spans="1:6" x14ac:dyDescent="0.2">
      <c r="A161" s="100"/>
      <c r="B161" s="143"/>
      <c r="C161" s="144"/>
      <c r="D161" s="145"/>
      <c r="E161" s="146"/>
      <c r="F161" s="146"/>
    </row>
    <row r="162" spans="1:6" ht="25.5" x14ac:dyDescent="0.2">
      <c r="A162" s="147">
        <f>COUNT($A$10:A161)+1</f>
        <v>31</v>
      </c>
      <c r="B162" s="148" t="s">
        <v>271</v>
      </c>
      <c r="C162" s="149"/>
      <c r="D162" s="150"/>
      <c r="E162" s="151"/>
      <c r="F162" s="151"/>
    </row>
    <row r="163" spans="1:6" ht="89.25" x14ac:dyDescent="0.2">
      <c r="A163" s="152"/>
      <c r="B163" s="153" t="s">
        <v>272</v>
      </c>
      <c r="C163" s="149"/>
      <c r="D163" s="150"/>
      <c r="E163" s="151"/>
      <c r="F163" s="151"/>
    </row>
    <row r="164" spans="1:6" ht="51" x14ac:dyDescent="0.2">
      <c r="A164" s="152"/>
      <c r="B164" s="148" t="s">
        <v>281</v>
      </c>
      <c r="C164" s="149">
        <v>5</v>
      </c>
      <c r="D164" s="150" t="s">
        <v>1</v>
      </c>
      <c r="E164" s="297"/>
      <c r="F164" s="151">
        <f>C164*E164</f>
        <v>0</v>
      </c>
    </row>
    <row r="165" spans="1:6" x14ac:dyDescent="0.2">
      <c r="A165" s="99"/>
      <c r="B165" s="154"/>
      <c r="C165" s="155"/>
      <c r="D165" s="76"/>
      <c r="E165" s="77"/>
      <c r="F165" s="77"/>
    </row>
    <row r="166" spans="1:6" x14ac:dyDescent="0.2">
      <c r="A166" s="100"/>
      <c r="B166" s="143"/>
      <c r="C166" s="144"/>
      <c r="D166" s="145"/>
      <c r="E166" s="146"/>
      <c r="F166" s="146"/>
    </row>
    <row r="167" spans="1:6" x14ac:dyDescent="0.2">
      <c r="A167" s="147">
        <f>COUNT($A$9:A166)+1</f>
        <v>32</v>
      </c>
      <c r="B167" s="148" t="s">
        <v>118</v>
      </c>
      <c r="C167" s="149"/>
      <c r="D167" s="150"/>
      <c r="E167" s="151"/>
      <c r="F167" s="151"/>
    </row>
    <row r="168" spans="1:6" ht="114.75" x14ac:dyDescent="0.2">
      <c r="A168" s="152"/>
      <c r="B168" s="153" t="s">
        <v>279</v>
      </c>
      <c r="C168" s="149"/>
      <c r="D168" s="150"/>
      <c r="E168" s="151"/>
      <c r="F168" s="151"/>
    </row>
    <row r="169" spans="1:6" x14ac:dyDescent="0.2">
      <c r="A169" s="152"/>
      <c r="B169" s="148"/>
      <c r="C169" s="149">
        <v>1</v>
      </c>
      <c r="D169" s="150" t="s">
        <v>108</v>
      </c>
      <c r="E169" s="297"/>
      <c r="F169" s="151">
        <f>C169*E169</f>
        <v>0</v>
      </c>
    </row>
    <row r="170" spans="1:6" x14ac:dyDescent="0.2">
      <c r="A170" s="99"/>
      <c r="B170" s="154"/>
      <c r="C170" s="155"/>
      <c r="D170" s="76"/>
      <c r="E170" s="77"/>
      <c r="F170" s="77"/>
    </row>
    <row r="171" spans="1:6" x14ac:dyDescent="0.2">
      <c r="A171" s="100"/>
      <c r="B171" s="143"/>
      <c r="C171" s="144"/>
      <c r="D171" s="145"/>
      <c r="E171" s="146"/>
      <c r="F171" s="242"/>
    </row>
    <row r="172" spans="1:6" x14ac:dyDescent="0.2">
      <c r="A172" s="147">
        <f>COUNT($A$11:A171)+1</f>
        <v>33</v>
      </c>
      <c r="B172" s="148" t="s">
        <v>273</v>
      </c>
      <c r="C172" s="149"/>
      <c r="D172" s="150"/>
      <c r="E172" s="151"/>
      <c r="F172" s="212"/>
    </row>
    <row r="173" spans="1:6" ht="51" x14ac:dyDescent="0.2">
      <c r="A173" s="152"/>
      <c r="B173" s="153" t="s">
        <v>274</v>
      </c>
      <c r="C173" s="149"/>
      <c r="D173" s="150"/>
      <c r="E173" s="151"/>
      <c r="F173" s="212"/>
    </row>
    <row r="174" spans="1:6" x14ac:dyDescent="0.2">
      <c r="A174" s="152"/>
      <c r="B174" s="153"/>
      <c r="C174" s="149">
        <v>1</v>
      </c>
      <c r="D174" s="150" t="s">
        <v>1</v>
      </c>
      <c r="E174" s="297"/>
      <c r="F174" s="151">
        <f>C174*E174</f>
        <v>0</v>
      </c>
    </row>
    <row r="175" spans="1:6" x14ac:dyDescent="0.2">
      <c r="A175" s="99"/>
      <c r="B175" s="154"/>
      <c r="C175" s="155"/>
      <c r="D175" s="76"/>
      <c r="E175" s="77"/>
      <c r="F175" s="77"/>
    </row>
    <row r="176" spans="1:6" x14ac:dyDescent="0.2">
      <c r="A176" s="100"/>
      <c r="B176" s="65"/>
      <c r="C176" s="30"/>
      <c r="D176" s="31"/>
      <c r="E176" s="32"/>
      <c r="F176" s="30"/>
    </row>
    <row r="177" spans="1:6" ht="25.5" x14ac:dyDescent="0.2">
      <c r="A177" s="147">
        <f>COUNT($A$11:A176)+1</f>
        <v>34</v>
      </c>
      <c r="B177" s="148" t="s">
        <v>25</v>
      </c>
      <c r="C177" s="212"/>
      <c r="D177" s="150"/>
      <c r="E177" s="279"/>
      <c r="F177" s="212"/>
    </row>
    <row r="178" spans="1:6" ht="102" x14ac:dyDescent="0.2">
      <c r="A178" s="152"/>
      <c r="B178" s="153" t="s">
        <v>277</v>
      </c>
      <c r="C178" s="212"/>
      <c r="D178" s="150"/>
      <c r="E178" s="151"/>
      <c r="F178" s="212"/>
    </row>
    <row r="179" spans="1:6" x14ac:dyDescent="0.2">
      <c r="A179" s="147"/>
      <c r="B179" s="280"/>
      <c r="C179" s="221"/>
      <c r="D179" s="281">
        <v>0.02</v>
      </c>
      <c r="E179" s="212"/>
      <c r="F179" s="151">
        <f>SUM(F11:F178)*D179</f>
        <v>0</v>
      </c>
    </row>
    <row r="180" spans="1:6" x14ac:dyDescent="0.2">
      <c r="A180" s="240"/>
      <c r="B180" s="282"/>
      <c r="C180" s="283"/>
      <c r="D180" s="284"/>
      <c r="E180" s="285"/>
      <c r="F180" s="77"/>
    </row>
    <row r="181" spans="1:6" x14ac:dyDescent="0.2">
      <c r="A181" s="152"/>
      <c r="B181" s="153"/>
      <c r="C181" s="212"/>
      <c r="D181" s="150"/>
      <c r="E181" s="212"/>
      <c r="F181" s="212"/>
    </row>
    <row r="182" spans="1:6" x14ac:dyDescent="0.2">
      <c r="A182" s="147">
        <f>COUNT($A$11:A180)+1</f>
        <v>35</v>
      </c>
      <c r="B182" s="148" t="s">
        <v>80</v>
      </c>
      <c r="C182" s="212"/>
      <c r="D182" s="150"/>
      <c r="E182" s="212"/>
      <c r="F182" s="212"/>
    </row>
    <row r="183" spans="1:6" ht="38.25" x14ac:dyDescent="0.2">
      <c r="A183" s="152"/>
      <c r="B183" s="153" t="s">
        <v>26</v>
      </c>
      <c r="C183" s="221"/>
      <c r="D183" s="281">
        <v>0.1</v>
      </c>
      <c r="E183" s="212"/>
      <c r="F183" s="151">
        <f>SUM(F11:F177)*D183</f>
        <v>0</v>
      </c>
    </row>
    <row r="184" spans="1:6" x14ac:dyDescent="0.2">
      <c r="A184" s="99"/>
      <c r="C184" s="212"/>
      <c r="D184" s="150"/>
      <c r="E184" s="279"/>
      <c r="F184" s="212"/>
    </row>
    <row r="185" spans="1:6" x14ac:dyDescent="0.2">
      <c r="A185" s="189"/>
      <c r="B185" s="190" t="s">
        <v>2</v>
      </c>
      <c r="C185" s="191"/>
      <c r="D185" s="192"/>
      <c r="E185" s="193" t="s">
        <v>37</v>
      </c>
      <c r="F185" s="193">
        <f>SUM(F13:F184)</f>
        <v>0</v>
      </c>
    </row>
  </sheetData>
  <sheetProtection algorithmName="SHA-512" hashValue="1WXu3uT4Pqg1cQ+fa+HYddte1/te7TNbwj7TAaJL1tsfGaerbFJAU9lO5LVxrCcqyMFGAHS/7CG2U4QdRuoQiA==" saltValue="QsZHVp0dt88zWdKyYJl6Kg==" spinCount="100000" sheet="1" objects="1" scenarios="1"/>
  <mergeCells count="1">
    <mergeCell ref="B7:F8"/>
  </mergeCells>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
&amp;RENLJ-SIR-174/25
</oddHeader>
    <oddFooter>&amp;C&amp;"Arial,Navadno"&amp;9&amp;P / &amp;N</oddFooter>
  </headerFooter>
  <rowBreaks count="6" manualBreakCount="6">
    <brk id="29" max="5" man="1"/>
    <brk id="54" max="5" man="1"/>
    <brk id="80" max="5" man="1"/>
    <brk id="110" max="5" man="1"/>
    <brk id="140" max="5" man="1"/>
    <brk id="165"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13</vt:i4>
      </vt:variant>
      <vt:variant>
        <vt:lpstr>Imenovani obsegi</vt:lpstr>
      </vt:variant>
      <vt:variant>
        <vt:i4>20</vt:i4>
      </vt:variant>
    </vt:vector>
  </HeadingPairs>
  <TitlesOfParts>
    <vt:vector size="33" baseType="lpstr">
      <vt:lpstr>Obrazec rek.</vt:lpstr>
      <vt:lpstr>Vilharjeva_Rekapitulacija_GD</vt:lpstr>
      <vt:lpstr>VROČEVOD T2700_GD</vt:lpstr>
      <vt:lpstr>KINETA</vt:lpstr>
      <vt:lpstr>Zaščitni sistem za črpalko</vt:lpstr>
      <vt:lpstr>Dolničarjeva_rekapitulacija_GD</vt:lpstr>
      <vt:lpstr>Vrocevod_T415_GD</vt:lpstr>
      <vt:lpstr>Vrocevod_P457_GD</vt:lpstr>
      <vt:lpstr>Vrocevod_P458_GD</vt:lpstr>
      <vt:lpstr>Toplovod_Stolnica_GD</vt:lpstr>
      <vt:lpstr>Vrocevod_T415_GD_SK</vt:lpstr>
      <vt:lpstr>Bleiweisova_Rekapitulacija</vt:lpstr>
      <vt:lpstr>N-18000_GD</vt:lpstr>
      <vt:lpstr>Bleiweisova_Rekapitulacija!Področje_tiskanja</vt:lpstr>
      <vt:lpstr>Dolničarjeva_rekapitulacija_GD!Področje_tiskanja</vt:lpstr>
      <vt:lpstr>'N-18000_GD'!Področje_tiskanja</vt:lpstr>
      <vt:lpstr>'Obrazec rek.'!Področje_tiskanja</vt:lpstr>
      <vt:lpstr>Toplovod_Stolnica_GD!Področje_tiskanja</vt:lpstr>
      <vt:lpstr>Vilharjeva_Rekapitulacija_GD!Področje_tiskanja</vt:lpstr>
      <vt:lpstr>Vrocevod_P457_GD!Področje_tiskanja</vt:lpstr>
      <vt:lpstr>Vrocevod_P458_GD!Področje_tiskanja</vt:lpstr>
      <vt:lpstr>Vrocevod_T415_GD!Področje_tiskanja</vt:lpstr>
      <vt:lpstr>Vrocevod_T415_GD_SK!Področje_tiskanja</vt:lpstr>
      <vt:lpstr>'VROČEVOD T2700_GD'!Področje_tiskanja</vt:lpstr>
      <vt:lpstr>'Zaščitni sistem za črpalko'!Področje_tiskanja</vt:lpstr>
      <vt:lpstr>KINETA!Tiskanje_naslovov</vt:lpstr>
      <vt:lpstr>'N-18000_GD'!Tiskanje_naslovov</vt:lpstr>
      <vt:lpstr>Toplovod_Stolnica_GD!Tiskanje_naslovov</vt:lpstr>
      <vt:lpstr>Vrocevod_P457_GD!Tiskanje_naslovov</vt:lpstr>
      <vt:lpstr>Vrocevod_P458_GD!Tiskanje_naslovov</vt:lpstr>
      <vt:lpstr>Vrocevod_T415_GD!Tiskanje_naslovov</vt:lpstr>
      <vt:lpstr>Vrocevod_T415_GD_SK!Tiskanje_naslovov</vt:lpstr>
      <vt:lpstr>'VROČEVOD T2700_GD'!Tiskanje_naslovov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popisi plin 100mbar</dc:title>
  <dc:creator>test</dc:creator>
  <dc:description>izdelan: 31/08-2005</dc:description>
  <cp:lastModifiedBy>Silvester Koren</cp:lastModifiedBy>
  <cp:lastPrinted>2025-05-16T05:57:31Z</cp:lastPrinted>
  <dcterms:created xsi:type="dcterms:W3CDTF">1999-05-03T05:58:28Z</dcterms:created>
  <dcterms:modified xsi:type="dcterms:W3CDTF">2025-05-28T11:59:18Z</dcterms:modified>
</cp:coreProperties>
</file>